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ipanchukV\AppData\Local\Microsoft\Windows\INetCache\Content.Outlook\V0P7VPGB\"/>
    </mc:Choice>
  </mc:AlternateContent>
  <bookViews>
    <workbookView xWindow="0" yWindow="0" windowWidth="20490" windowHeight="7770" tabRatio="675"/>
  </bookViews>
  <sheets>
    <sheet name="зазначити місяць" sheetId="8" r:id="rId1"/>
  </sheets>
  <definedNames>
    <definedName name="_xlnm._FilterDatabase" localSheetId="0" hidden="1">'зазначити місяць'!$B$34:$K$72</definedName>
  </definedNames>
  <calcPr calcId="162913"/>
</workbook>
</file>

<file path=xl/calcChain.xml><?xml version="1.0" encoding="utf-8"?>
<calcChain xmlns="http://schemas.openxmlformats.org/spreadsheetml/2006/main">
  <c r="K35" i="8" l="1"/>
  <c r="AN20" i="8" l="1"/>
  <c r="AN10" i="8" l="1"/>
  <c r="D36" i="8"/>
  <c r="C36" i="8"/>
  <c r="D37" i="8"/>
  <c r="C37" i="8"/>
  <c r="AN7" i="8"/>
  <c r="AN8" i="8"/>
  <c r="AN9" i="8"/>
  <c r="AN11" i="8"/>
  <c r="AN12" i="8"/>
  <c r="AN13" i="8"/>
  <c r="AN14" i="8"/>
  <c r="AN15" i="8"/>
  <c r="AN16" i="8"/>
  <c r="AN17" i="8"/>
  <c r="AN18" i="8"/>
  <c r="AN19" i="8"/>
  <c r="C41" i="8"/>
  <c r="D41" i="8"/>
  <c r="AN25" i="8"/>
  <c r="I21" i="8"/>
  <c r="J21" i="8"/>
  <c r="D72" i="8"/>
  <c r="C72" i="8"/>
  <c r="D69" i="8"/>
  <c r="C69" i="8"/>
  <c r="D68" i="8"/>
  <c r="C68" i="8"/>
  <c r="D66" i="8"/>
  <c r="C66" i="8"/>
  <c r="D65" i="8"/>
  <c r="C65" i="8"/>
  <c r="I50" i="8"/>
  <c r="I35" i="8"/>
  <c r="D50" i="8"/>
  <c r="C50" i="8"/>
  <c r="D49" i="8"/>
  <c r="C49" i="8"/>
  <c r="D47" i="8"/>
  <c r="C47" i="8"/>
  <c r="D46" i="8"/>
  <c r="C46" i="8"/>
  <c r="D45" i="8"/>
  <c r="C45" i="8"/>
  <c r="D44" i="8"/>
  <c r="C44" i="8"/>
  <c r="D43" i="8"/>
  <c r="C43" i="8"/>
  <c r="D42" i="8"/>
  <c r="C42" i="8"/>
  <c r="D39" i="8"/>
  <c r="C39" i="8"/>
  <c r="D38" i="8"/>
  <c r="C38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AN21" i="8" l="1"/>
  <c r="AN22" i="8" s="1"/>
  <c r="AN26" i="8" s="1"/>
  <c r="AN28" i="8" s="1"/>
  <c r="AN29" i="8" s="1"/>
  <c r="AN30" i="8" s="1"/>
</calcChain>
</file>

<file path=xl/sharedStrings.xml><?xml version="1.0" encoding="utf-8"?>
<sst xmlns="http://schemas.openxmlformats.org/spreadsheetml/2006/main" count="250" uniqueCount="144">
  <si>
    <t>час трансляції</t>
  </si>
  <si>
    <t xml:space="preserve">кіл-ть виходів </t>
  </si>
  <si>
    <t>Загальна кіл-ть виходів</t>
  </si>
  <si>
    <r>
      <t>10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-11</t>
    </r>
    <r>
      <rPr>
        <b/>
        <vertAlign val="superscript"/>
        <sz val="10"/>
        <rFont val="Arial Cyr"/>
        <family val="2"/>
        <charset val="204"/>
      </rPr>
      <t>00</t>
    </r>
  </si>
  <si>
    <r>
      <t>12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-13</t>
    </r>
    <r>
      <rPr>
        <b/>
        <vertAlign val="superscript"/>
        <sz val="10"/>
        <rFont val="Arial Cyr"/>
        <family val="2"/>
        <charset val="204"/>
      </rPr>
      <t>00</t>
    </r>
  </si>
  <si>
    <r>
      <t>13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-14</t>
    </r>
    <r>
      <rPr>
        <b/>
        <vertAlign val="superscript"/>
        <sz val="10"/>
        <rFont val="Arial Cyr"/>
        <family val="2"/>
        <charset val="204"/>
      </rPr>
      <t>00</t>
    </r>
  </si>
  <si>
    <r>
      <t>14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-15</t>
    </r>
    <r>
      <rPr>
        <b/>
        <vertAlign val="superscript"/>
        <sz val="10"/>
        <rFont val="Arial Cyr"/>
        <family val="2"/>
        <charset val="204"/>
      </rPr>
      <t>00</t>
    </r>
  </si>
  <si>
    <r>
      <t>15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-16</t>
    </r>
    <r>
      <rPr>
        <b/>
        <vertAlign val="superscript"/>
        <sz val="10"/>
        <rFont val="Arial Cyr"/>
        <family val="2"/>
        <charset val="204"/>
      </rPr>
      <t>00</t>
    </r>
  </si>
  <si>
    <r>
      <t>16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-17</t>
    </r>
    <r>
      <rPr>
        <b/>
        <vertAlign val="superscript"/>
        <sz val="10"/>
        <rFont val="Arial Cyr"/>
        <family val="2"/>
        <charset val="204"/>
      </rPr>
      <t>00</t>
    </r>
  </si>
  <si>
    <r>
      <t>17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-18</t>
    </r>
    <r>
      <rPr>
        <b/>
        <vertAlign val="superscript"/>
        <sz val="10"/>
        <rFont val="Arial Cyr"/>
        <family val="2"/>
        <charset val="204"/>
      </rPr>
      <t>00</t>
    </r>
  </si>
  <si>
    <r>
      <t>18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-19</t>
    </r>
    <r>
      <rPr>
        <b/>
        <vertAlign val="superscript"/>
        <sz val="10"/>
        <rFont val="Arial Cyr"/>
        <family val="2"/>
        <charset val="204"/>
      </rPr>
      <t>00</t>
    </r>
  </si>
  <si>
    <r>
      <t>21</t>
    </r>
    <r>
      <rPr>
        <vertAlign val="superscript"/>
        <sz val="10"/>
        <rFont val="Arial Cyr"/>
        <family val="2"/>
        <charset val="204"/>
      </rPr>
      <t>00</t>
    </r>
    <r>
      <rPr>
        <sz val="10"/>
        <rFont val="Arial Cyr"/>
        <family val="2"/>
        <charset val="204"/>
      </rPr>
      <t>-</t>
    </r>
    <r>
      <rPr>
        <b/>
        <sz val="10"/>
        <rFont val="Arial Cyr"/>
        <family val="2"/>
        <charset val="204"/>
      </rPr>
      <t>22</t>
    </r>
    <r>
      <rPr>
        <vertAlign val="superscript"/>
        <sz val="10"/>
        <rFont val="Arial Cyr"/>
        <family val="2"/>
        <charset val="204"/>
      </rPr>
      <t>00</t>
    </r>
  </si>
  <si>
    <t>Мінімальна кількість виходів в час: 1</t>
  </si>
  <si>
    <r>
      <t>19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-20</t>
    </r>
    <r>
      <rPr>
        <b/>
        <vertAlign val="superscript"/>
        <sz val="10"/>
        <rFont val="Arial Cyr"/>
        <family val="2"/>
        <charset val="204"/>
      </rPr>
      <t>00</t>
    </r>
  </si>
  <si>
    <r>
      <t>20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-21</t>
    </r>
    <r>
      <rPr>
        <b/>
        <vertAlign val="superscript"/>
        <sz val="10"/>
        <rFont val="Arial Cyr"/>
        <family val="2"/>
        <charset val="204"/>
      </rPr>
      <t>00</t>
    </r>
  </si>
  <si>
    <r>
      <t>08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-09</t>
    </r>
    <r>
      <rPr>
        <b/>
        <vertAlign val="superscript"/>
        <sz val="10"/>
        <rFont val="Arial Cyr"/>
        <family val="2"/>
        <charset val="204"/>
      </rPr>
      <t>00</t>
    </r>
  </si>
  <si>
    <r>
      <t>09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-10</t>
    </r>
    <r>
      <rPr>
        <b/>
        <vertAlign val="superscript"/>
        <sz val="10"/>
        <rFont val="Arial Cyr"/>
        <family val="2"/>
        <charset val="204"/>
      </rPr>
      <t>00</t>
    </r>
  </si>
  <si>
    <t>Розміщення аудіо трансляції в мережі "Новус":</t>
  </si>
  <si>
    <t>Виконавець: ТОВ "Новус Україна"</t>
  </si>
  <si>
    <t xml:space="preserve">Замовник:  </t>
  </si>
  <si>
    <t>Ровно</t>
  </si>
  <si>
    <t>Киев</t>
  </si>
  <si>
    <t>Борисполь</t>
  </si>
  <si>
    <t>Максимальна кількість виходів в час: 2</t>
  </si>
  <si>
    <t>Рекламні блоки кожні 15 хвилин у часі.</t>
  </si>
  <si>
    <t xml:space="preserve">назва ролика: </t>
  </si>
  <si>
    <t>Кіл-ть виходів</t>
  </si>
  <si>
    <t>Кіл-ть торгівельних площадок</t>
  </si>
  <si>
    <t>Всього,грн.</t>
  </si>
  <si>
    <t>знижка,%</t>
  </si>
  <si>
    <t>Вартість зі знижкою, грн.</t>
  </si>
  <si>
    <t>ПДВ. 20%</t>
  </si>
  <si>
    <t>До сплати,грн:</t>
  </si>
  <si>
    <t xml:space="preserve">Работает </t>
  </si>
  <si>
    <t>Год</t>
  </si>
  <si>
    <t>Месяц</t>
  </si>
  <si>
    <t>Дата открытия</t>
  </si>
  <si>
    <t>Город</t>
  </si>
  <si>
    <t>да</t>
  </si>
  <si>
    <t>8-22</t>
  </si>
  <si>
    <t>Тернополь</t>
  </si>
  <si>
    <t>8-23</t>
  </si>
  <si>
    <t>7-24</t>
  </si>
  <si>
    <t>28.01.2011</t>
  </si>
  <si>
    <t>NEW</t>
  </si>
  <si>
    <t>18.02.2011</t>
  </si>
  <si>
    <t>НЕТ</t>
  </si>
  <si>
    <t>Итого</t>
  </si>
  <si>
    <t>ВСЕ</t>
  </si>
  <si>
    <t>ВСЕГО</t>
  </si>
  <si>
    <t>8-24</t>
  </si>
  <si>
    <t>Кількість роликів.</t>
  </si>
  <si>
    <r>
      <t>11</t>
    </r>
    <r>
      <rPr>
        <b/>
        <vertAlign val="superscript"/>
        <sz val="10"/>
        <rFont val="Arial Cyr"/>
        <family val="2"/>
        <charset val="204"/>
      </rPr>
      <t>00</t>
    </r>
    <r>
      <rPr>
        <b/>
        <sz val="10"/>
        <rFont val="Arial Cyr"/>
        <family val="2"/>
        <charset val="204"/>
      </rPr>
      <t>-12</t>
    </r>
    <r>
      <rPr>
        <b/>
        <vertAlign val="superscript"/>
        <sz val="10"/>
        <rFont val="Arial Cyr"/>
        <family val="2"/>
        <charset val="204"/>
      </rPr>
      <t>00</t>
    </r>
  </si>
  <si>
    <t>вартість виходу, грн./1 ролик без ПДВ</t>
  </si>
  <si>
    <t>Вартість,грн/1 вихід на ТП</t>
  </si>
  <si>
    <t>1022 м.Рівне, вул.Гагаріна,26</t>
  </si>
  <si>
    <t>1026 м.Тернопіль , вул. Перля, 3,</t>
  </si>
  <si>
    <t>1029 м. Київ, вул. Кільцева дорога, 12</t>
  </si>
  <si>
    <t>1030 м. Київ, пр.Броварський 17</t>
  </si>
  <si>
    <t>1031 м. Київ, пр.Правди, 47</t>
  </si>
  <si>
    <t>1033 м. Київ, пр. Палладіна, 7а</t>
  </si>
  <si>
    <t>1034 м.Борисполь, вул.Київский шлях 2/6</t>
  </si>
  <si>
    <t>1036 м. Київ, пр-т Бажана,8</t>
  </si>
  <si>
    <t>1038 м. Київ, Хоткевича, 1а</t>
  </si>
  <si>
    <t>1039 м. Київ,пл. Гостомельська,1</t>
  </si>
  <si>
    <t>1040 м. Київ,пр. Лобановського, 4-д</t>
  </si>
  <si>
    <t>1042 м. Київ, вул. Ломоносова,73</t>
  </si>
  <si>
    <t>1045 м. Київ,пр.Броварський 18-Д</t>
  </si>
  <si>
    <t>1046 м. Київ, вул. Воскресенська, 14а</t>
  </si>
  <si>
    <t xml:space="preserve">1047 м. Київ,вул. Регенераторна, 4а </t>
  </si>
  <si>
    <t>1048 м. Біла Церква, вул.Леваневського, 26Д</t>
  </si>
  <si>
    <t>1051 м. Київ, вул. Сверстюка, 4/1</t>
  </si>
  <si>
    <t>1052 м. Вишневе , вул. Святошинська,28</t>
  </si>
  <si>
    <t>1053 м. Київ, вул. Кірпи,4</t>
  </si>
  <si>
    <t>1054 м.Київ, вул. Святошинська,3</t>
  </si>
  <si>
    <t xml:space="preserve">1056 Київська область, Вишгородський район, село Нові Петрівці, вул. Героїв Майдану, 1. </t>
  </si>
  <si>
    <t>1057 м. Київ, вул. Дніпровська набережна, 17-А</t>
  </si>
  <si>
    <t>1058 м.Київ,вул. Львівська,17</t>
  </si>
  <si>
    <t>1061 м. Київ, вул. С. Русової, 1-А</t>
  </si>
  <si>
    <t>1062 м. Київ, вул. Княжий затон 4/4</t>
  </si>
  <si>
    <t>1063 м. Київ, вул. Івана Кавалерідзе, 1А</t>
  </si>
  <si>
    <t>1065 м. Київ, вул. Іоана Павла ІІ, буд. 5</t>
  </si>
  <si>
    <t>1069 м. Вишневе , вул. Першотравнева, 26</t>
  </si>
  <si>
    <t>1070 м. Київ, вул. Здолбунівська, 7-Г</t>
  </si>
  <si>
    <t>1071 м. Київ, пл. П. Григоренко,18</t>
  </si>
  <si>
    <t>1074 м. Київ,проспект Правди,41</t>
  </si>
  <si>
    <t>1075 м. Київ,  Дружби народів, 16-А</t>
  </si>
  <si>
    <t>1077 м. Київ, Керченська, 7 (Ватутіна)</t>
  </si>
  <si>
    <t>1076 м. Буча, вул. Київо-Мироцька,104-Д</t>
  </si>
  <si>
    <t>1078 м. Київ,вул. Богатирська, 32</t>
  </si>
  <si>
    <t>1079 м. Бровари, вул. Київська, 253</t>
  </si>
  <si>
    <t>1084 м. Ірпінь, вул.Центральна, 2</t>
  </si>
  <si>
    <t>1088 м. Київ, пр.  Героїв Сталінграда, 4а</t>
  </si>
  <si>
    <t xml:space="preserve">1093 м. Київ, пр-т. Перемоги, 134/1 (HitMall) </t>
  </si>
  <si>
    <t>1096 м. Київ, вул Златоустівська, буд. 48/5</t>
  </si>
  <si>
    <t>1097 м. Київ, вул. Пулюя Івана, 8-А</t>
  </si>
  <si>
    <t>1098 м. Київ, вул. Братиславська, 48-А</t>
  </si>
  <si>
    <t>1099 м. Київ, вул. Ушинського, 14а</t>
  </si>
  <si>
    <t>1102 м. Ірпінь, вул. Українська, буд. 83 б, корпус 10 приміщення 106, корпус 11 приміщення 131, 132, 133, 134</t>
  </si>
  <si>
    <t>1103 Київ, вул. Бульварно-Кудрявскька, 17 (Сенний ринок)</t>
  </si>
  <si>
    <t>1104 с. Софіївська Борщагівка, вул. Соборна, 120</t>
  </si>
  <si>
    <t>1105 м. Київ, Генерала Ватутіна 2</t>
  </si>
  <si>
    <t>1106 м. Буча, Вокзальная, 2г</t>
  </si>
  <si>
    <t xml:space="preserve">1107 с. Чайка, вул. Печерська-Антонова, 1 </t>
  </si>
  <si>
    <t>1111 Київська область, Києво-Святошинський район, с. Новосілки, вул. Олександрівська, буд. 1-В, прим. 37, 55, 56, 56/А, 105</t>
  </si>
  <si>
    <t>1115 м. Київ, вул. Васильківська, 100А (ВДНГ)</t>
  </si>
  <si>
    <t>1117 м. Київ, вул. Біляшевського, 10</t>
  </si>
  <si>
    <t>1119 с. Крюківщина, вул. Одеська, 20</t>
  </si>
  <si>
    <t>1121 м. Київ,пл.Славы,б/н,  підземний перехід</t>
  </si>
  <si>
    <t>7012 м. Київ, вул. Маршала Конева, 10/1</t>
  </si>
  <si>
    <t>7013 м. Київ, вул. Голосіївська, 13а</t>
  </si>
  <si>
    <t>7014 м. Київ, ул.Липковського, 22</t>
  </si>
  <si>
    <t>7015 м. Київ, пр-кт Повітрофлотський, 56а</t>
  </si>
  <si>
    <t>7016 м. Київ, Львовська пл. 8-Б</t>
  </si>
  <si>
    <t>7017 м. Київ, Бесарабська пл., 2</t>
  </si>
  <si>
    <t>7018 м. Київ, вул. Соборна, 2</t>
  </si>
  <si>
    <t>7019 м. Київ, вул. Маяковського, 85</t>
  </si>
  <si>
    <t>7020 м. Київ, вул. Сивашська, 1А</t>
  </si>
  <si>
    <t xml:space="preserve">7021 м. Київ, вул. Майдан Незалежності, 1, Сектор В </t>
  </si>
  <si>
    <t>7022 м. Київ, вул. Попудренка 2</t>
  </si>
  <si>
    <t>7023 м. Київ, вул. Нижній Вал 17/8</t>
  </si>
  <si>
    <t>7024 м. Київ, вул. Тросятянецька, 1а</t>
  </si>
  <si>
    <t>7025 м. Вишгород, пр-т. Мазепи 1а</t>
  </si>
  <si>
    <t>7026 м. Київ, вул. Соломянська, 1б</t>
  </si>
  <si>
    <t>7027 м. Київ, бул. Чоколівський бульвар, 19</t>
  </si>
  <si>
    <t>7028 м. Київ, вул. Ани Ахматової, 49</t>
  </si>
  <si>
    <t>7029 м. Київ, вул. Велика Васильківська, 100</t>
  </si>
  <si>
    <t>7030 м. Київ, вул. Майдан Незалежності, Сектор А (Глобус)</t>
  </si>
  <si>
    <t>7031 м. Київ, Ленінградська пл., 1</t>
  </si>
  <si>
    <t>7032 м. Київ, вул. Василя Липковського, 45</t>
  </si>
  <si>
    <t>7033 м. Ірпінь, вул. Пушкінська, 25В</t>
  </si>
  <si>
    <t>7035 м. Київ, пр-кт Курбаса, 19, корпус А</t>
  </si>
  <si>
    <t>7036 м. Київ, вул. Гришка, 3</t>
  </si>
  <si>
    <t>7037 м. Київ, вул. Сабурова, 13</t>
  </si>
  <si>
    <t>7043 м. Київ, вул. Багговутівська, 17/21М</t>
  </si>
  <si>
    <t>7046 м. Київ, вул. Метрологічна, 10</t>
  </si>
  <si>
    <t>Код ТП</t>
  </si>
  <si>
    <t>Адреса магазину</t>
  </si>
  <si>
    <t>Площа торгового залу, м2</t>
  </si>
  <si>
    <t>Час роботи ТП</t>
  </si>
  <si>
    <t>Запуск реклами</t>
  </si>
  <si>
    <t>МАГАЗИНИ</t>
  </si>
  <si>
    <t>1050 м. Київ, вул. Тальновського, 2 (Урловська)</t>
  </si>
  <si>
    <t>1087 м. Київ, вул. Гарматна, 26/2 (Росток)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</si>
</sst>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.00\ &quot;грн.&quot;_-;\-* #,##0.00\ &quot;грн.&quot;_-;_-* &quot;-&quot;??\ &quot;грн.&quot;_-;_-@_-"/>
    <numFmt numFmtId="166" formatCode="dd\.mm\.yy;@"/>
    <numFmt numFmtId="167" formatCode="#,##0_ ;\-#,##0\ 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b/>
      <sz val="36"/>
      <color indexed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 Cyr"/>
      <family val="2"/>
      <charset val="204"/>
    </font>
    <font>
      <b/>
      <sz val="16"/>
      <color rgb="FFFF0000"/>
      <name val="Arial Cyr"/>
      <charset val="204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 textRotation="90"/>
    </xf>
    <xf numFmtId="0" fontId="8" fillId="2" borderId="0" xfId="0" applyFont="1" applyFill="1"/>
    <xf numFmtId="0" fontId="10" fillId="2" borderId="0" xfId="0" applyFont="1" applyFill="1"/>
    <xf numFmtId="0" fontId="17" fillId="0" borderId="0" xfId="0" applyFont="1" applyFill="1"/>
    <xf numFmtId="0" fontId="0" fillId="2" borderId="0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/>
    <xf numFmtId="0" fontId="0" fillId="2" borderId="0" xfId="0" applyFill="1"/>
    <xf numFmtId="0" fontId="13" fillId="2" borderId="0" xfId="0" applyFont="1" applyFill="1"/>
    <xf numFmtId="3" fontId="14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/>
    <xf numFmtId="14" fontId="1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167" fontId="8" fillId="0" borderId="1" xfId="1" applyNumberFormat="1" applyFont="1" applyFill="1" applyBorder="1" applyAlignment="1"/>
    <xf numFmtId="49" fontId="15" fillId="0" borderId="1" xfId="1" applyNumberFormat="1" applyFont="1" applyFill="1" applyBorder="1" applyAlignment="1">
      <alignment horizontal="right"/>
    </xf>
    <xf numFmtId="0" fontId="18" fillId="4" borderId="1" xfId="0" applyFont="1" applyFill="1" applyBorder="1"/>
    <xf numFmtId="14" fontId="19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6" borderId="0" xfId="0" applyFont="1" applyFill="1"/>
    <xf numFmtId="0" fontId="18" fillId="4" borderId="0" xfId="0" applyFont="1" applyFill="1" applyBorder="1"/>
    <xf numFmtId="14" fontId="19" fillId="4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center" wrapText="1"/>
    </xf>
    <xf numFmtId="0" fontId="21" fillId="6" borderId="1" xfId="0" applyFont="1" applyFill="1" applyBorder="1"/>
    <xf numFmtId="0" fontId="8" fillId="0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3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18"/>
  <sheetViews>
    <sheetView tabSelected="1" topLeftCell="G1" zoomScale="70" zoomScaleNormal="70" workbookViewId="0">
      <selection activeCell="Y9" sqref="Y9"/>
    </sheetView>
  </sheetViews>
  <sheetFormatPr defaultColWidth="9.140625" defaultRowHeight="28.5" customHeight="1" x14ac:dyDescent="0.2"/>
  <cols>
    <col min="1" max="4" width="0" style="2" hidden="1" customWidth="1"/>
    <col min="5" max="5" width="14.5703125" style="2" hidden="1" customWidth="1"/>
    <col min="6" max="6" width="0" style="2" hidden="1" customWidth="1"/>
    <col min="7" max="7" width="25" style="2" customWidth="1"/>
    <col min="8" max="8" width="41.7109375" style="2" customWidth="1"/>
    <col min="9" max="9" width="9.140625" style="2" customWidth="1"/>
    <col min="10" max="39" width="6.7109375" style="2" customWidth="1"/>
    <col min="40" max="40" width="9.85546875" style="2" customWidth="1"/>
    <col min="41" max="42" width="6.28515625" style="2" customWidth="1"/>
    <col min="43" max="43" width="12.140625" style="2" customWidth="1"/>
    <col min="44" max="44" width="7.28515625" style="2" customWidth="1"/>
    <col min="45" max="16384" width="9.140625" style="2"/>
  </cols>
  <sheetData>
    <row r="1" spans="7:42" ht="28.5" customHeight="1" x14ac:dyDescent="0.2">
      <c r="G1" s="16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7:42" ht="28.5" customHeight="1" x14ac:dyDescent="0.2">
      <c r="G2" s="3" t="s">
        <v>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7:42" ht="28.5" customHeight="1" x14ac:dyDescent="0.2">
      <c r="G3" s="3" t="s">
        <v>18</v>
      </c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"/>
      <c r="AO3" s="1"/>
      <c r="AP3" s="1"/>
    </row>
    <row r="4" spans="7:42" ht="28.5" customHeight="1" x14ac:dyDescent="0.2">
      <c r="G4" s="3"/>
      <c r="H4" s="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2"/>
      <c r="AO4" s="52"/>
      <c r="AP4" s="52"/>
    </row>
    <row r="5" spans="7:42" ht="102" customHeight="1" x14ac:dyDescent="0.2">
      <c r="G5" s="43" t="s">
        <v>0</v>
      </c>
      <c r="H5" s="44" t="s">
        <v>53</v>
      </c>
      <c r="I5" s="42">
        <v>45292</v>
      </c>
      <c r="J5" s="42">
        <v>45293</v>
      </c>
      <c r="K5" s="42">
        <v>45294</v>
      </c>
      <c r="L5" s="42">
        <v>45295</v>
      </c>
      <c r="M5" s="42">
        <v>45296</v>
      </c>
      <c r="N5" s="42">
        <v>45297</v>
      </c>
      <c r="O5" s="42">
        <v>45298</v>
      </c>
      <c r="P5" s="42">
        <v>45299</v>
      </c>
      <c r="Q5" s="42">
        <v>45300</v>
      </c>
      <c r="R5" s="42">
        <v>45301</v>
      </c>
      <c r="S5" s="42">
        <v>45302</v>
      </c>
      <c r="T5" s="42">
        <v>45303</v>
      </c>
      <c r="U5" s="42">
        <v>45304</v>
      </c>
      <c r="V5" s="42">
        <v>45305</v>
      </c>
      <c r="W5" s="42">
        <v>45306</v>
      </c>
      <c r="X5" s="42">
        <v>45307</v>
      </c>
      <c r="Y5" s="42">
        <v>45308</v>
      </c>
      <c r="Z5" s="42">
        <v>45309</v>
      </c>
      <c r="AA5" s="42">
        <v>45310</v>
      </c>
      <c r="AB5" s="42">
        <v>45311</v>
      </c>
      <c r="AC5" s="42">
        <v>45312</v>
      </c>
      <c r="AD5" s="42">
        <v>45313</v>
      </c>
      <c r="AE5" s="42">
        <v>45314</v>
      </c>
      <c r="AF5" s="42">
        <v>45315</v>
      </c>
      <c r="AG5" s="42">
        <v>45316</v>
      </c>
      <c r="AH5" s="42">
        <v>45317</v>
      </c>
      <c r="AI5" s="42">
        <v>45318</v>
      </c>
      <c r="AJ5" s="42">
        <v>45319</v>
      </c>
      <c r="AK5" s="42">
        <v>45320</v>
      </c>
      <c r="AL5" s="42">
        <v>45321</v>
      </c>
      <c r="AM5" s="42">
        <v>45322</v>
      </c>
      <c r="AN5" s="4" t="s">
        <v>1</v>
      </c>
      <c r="AO5" s="5"/>
      <c r="AP5" s="1"/>
    </row>
    <row r="6" spans="7:42" ht="57" customHeight="1" x14ac:dyDescent="0.2">
      <c r="G6" s="45" t="s">
        <v>49</v>
      </c>
      <c r="H6" s="44">
        <v>10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40"/>
      <c r="AO6" s="5"/>
      <c r="AP6" s="1"/>
    </row>
    <row r="7" spans="7:42" ht="28.5" customHeight="1" x14ac:dyDescent="0.2">
      <c r="G7" s="46" t="s">
        <v>15</v>
      </c>
      <c r="H7" s="2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6">
        <f>SUM(I7:AM7)</f>
        <v>0</v>
      </c>
      <c r="AO7" s="7"/>
      <c r="AP7" s="1"/>
    </row>
    <row r="8" spans="7:42" ht="28.5" customHeight="1" x14ac:dyDescent="0.2">
      <c r="G8" s="46" t="s">
        <v>16</v>
      </c>
      <c r="H8" s="2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6">
        <f t="shared" ref="AN8:AN19" si="0">SUM(I8:AM8)</f>
        <v>0</v>
      </c>
      <c r="AO8" s="7"/>
      <c r="AP8" s="1"/>
    </row>
    <row r="9" spans="7:42" ht="28.5" customHeight="1" x14ac:dyDescent="0.2">
      <c r="G9" s="46" t="s">
        <v>3</v>
      </c>
      <c r="H9" s="2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6">
        <f t="shared" si="0"/>
        <v>0</v>
      </c>
      <c r="AO9" s="7"/>
      <c r="AP9" s="1"/>
    </row>
    <row r="10" spans="7:42" ht="28.5" customHeight="1" x14ac:dyDescent="0.2">
      <c r="G10" s="46" t="s">
        <v>52</v>
      </c>
      <c r="H10" s="2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6">
        <f t="shared" si="0"/>
        <v>0</v>
      </c>
      <c r="AO10" s="7"/>
      <c r="AP10" s="1"/>
    </row>
    <row r="11" spans="7:42" ht="28.5" customHeight="1" x14ac:dyDescent="0.2">
      <c r="G11" s="47" t="s">
        <v>4</v>
      </c>
      <c r="H11" s="2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6">
        <f t="shared" si="0"/>
        <v>0</v>
      </c>
      <c r="AO11" s="7"/>
      <c r="AP11" s="1"/>
    </row>
    <row r="12" spans="7:42" ht="28.5" customHeight="1" x14ac:dyDescent="0.2">
      <c r="G12" s="47" t="s">
        <v>5</v>
      </c>
      <c r="H12" s="2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6">
        <f t="shared" si="0"/>
        <v>0</v>
      </c>
      <c r="AO12" s="7"/>
      <c r="AP12" s="1"/>
    </row>
    <row r="13" spans="7:42" ht="28.5" customHeight="1" x14ac:dyDescent="0.2">
      <c r="G13" s="46" t="s">
        <v>6</v>
      </c>
      <c r="H13" s="2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6">
        <f t="shared" si="0"/>
        <v>0</v>
      </c>
      <c r="AO13" s="7"/>
      <c r="AP13" s="1"/>
    </row>
    <row r="14" spans="7:42" ht="28.5" customHeight="1" x14ac:dyDescent="0.2">
      <c r="G14" s="47" t="s">
        <v>7</v>
      </c>
      <c r="H14" s="2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6">
        <f t="shared" si="0"/>
        <v>0</v>
      </c>
      <c r="AO14" s="7"/>
      <c r="AP14" s="1"/>
    </row>
    <row r="15" spans="7:42" ht="28.5" customHeight="1" x14ac:dyDescent="0.2">
      <c r="G15" s="46" t="s">
        <v>8</v>
      </c>
      <c r="H15" s="2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6">
        <f t="shared" si="0"/>
        <v>0</v>
      </c>
      <c r="AO15" s="7"/>
      <c r="AP15" s="1"/>
    </row>
    <row r="16" spans="7:42" ht="28.5" customHeight="1" x14ac:dyDescent="0.2">
      <c r="G16" s="46" t="s">
        <v>9</v>
      </c>
      <c r="H16" s="2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6">
        <f t="shared" si="0"/>
        <v>0</v>
      </c>
      <c r="AO16" s="7"/>
      <c r="AP16" s="1"/>
    </row>
    <row r="17" spans="7:42" ht="28.5" customHeight="1" x14ac:dyDescent="0.2">
      <c r="G17" s="46" t="s">
        <v>10</v>
      </c>
      <c r="H17" s="2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6">
        <f t="shared" si="0"/>
        <v>0</v>
      </c>
      <c r="AO17" s="7"/>
      <c r="AP17" s="1"/>
    </row>
    <row r="18" spans="7:42" ht="28.5" customHeight="1" x14ac:dyDescent="0.2">
      <c r="G18" s="47" t="s">
        <v>13</v>
      </c>
      <c r="H18" s="2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6">
        <f t="shared" si="0"/>
        <v>0</v>
      </c>
      <c r="AO18" s="7"/>
      <c r="AP18" s="1"/>
    </row>
    <row r="19" spans="7:42" ht="28.5" customHeight="1" x14ac:dyDescent="0.2">
      <c r="G19" s="47" t="s">
        <v>14</v>
      </c>
      <c r="H19" s="2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6">
        <f t="shared" si="0"/>
        <v>0</v>
      </c>
      <c r="AO19" s="7"/>
      <c r="AP19" s="1"/>
    </row>
    <row r="20" spans="7:42" ht="28.5" customHeight="1" x14ac:dyDescent="0.2">
      <c r="G20" s="46" t="s">
        <v>11</v>
      </c>
      <c r="H20" s="2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6">
        <f>SUM(I20:AM20)</f>
        <v>0</v>
      </c>
      <c r="AO20" s="7"/>
      <c r="AP20" s="1"/>
    </row>
    <row r="21" spans="7:42" ht="28.5" customHeight="1" x14ac:dyDescent="0.2">
      <c r="G21" s="58" t="s">
        <v>2</v>
      </c>
      <c r="H21" s="59"/>
      <c r="I21" s="12">
        <f t="shared" ref="I21:AM21" si="1">SUM(I7:I20)</f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2">
        <f t="shared" si="1"/>
        <v>0</v>
      </c>
      <c r="N21" s="13">
        <f t="shared" si="1"/>
        <v>0</v>
      </c>
      <c r="O21" s="13">
        <f t="shared" si="1"/>
        <v>0</v>
      </c>
      <c r="P21" s="12">
        <f t="shared" si="1"/>
        <v>0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2">
        <f t="shared" si="1"/>
        <v>0</v>
      </c>
      <c r="U21" s="12">
        <f t="shared" si="1"/>
        <v>0</v>
      </c>
      <c r="V21" s="12">
        <f t="shared" si="1"/>
        <v>0</v>
      </c>
      <c r="W21" s="12">
        <f t="shared" si="1"/>
        <v>0</v>
      </c>
      <c r="X21" s="12">
        <f t="shared" si="1"/>
        <v>0</v>
      </c>
      <c r="Y21" s="12">
        <f t="shared" si="1"/>
        <v>0</v>
      </c>
      <c r="Z21" s="12">
        <f t="shared" si="1"/>
        <v>0</v>
      </c>
      <c r="AA21" s="12">
        <f t="shared" si="1"/>
        <v>0</v>
      </c>
      <c r="AB21" s="12">
        <f t="shared" si="1"/>
        <v>0</v>
      </c>
      <c r="AC21" s="12">
        <f t="shared" si="1"/>
        <v>0</v>
      </c>
      <c r="AD21" s="12">
        <f t="shared" si="1"/>
        <v>0</v>
      </c>
      <c r="AE21" s="12">
        <f t="shared" si="1"/>
        <v>0</v>
      </c>
      <c r="AF21" s="12">
        <f t="shared" si="1"/>
        <v>0</v>
      </c>
      <c r="AG21" s="12">
        <f t="shared" si="1"/>
        <v>0</v>
      </c>
      <c r="AH21" s="12">
        <f t="shared" si="1"/>
        <v>0</v>
      </c>
      <c r="AI21" s="12">
        <f t="shared" si="1"/>
        <v>0</v>
      </c>
      <c r="AJ21" s="12">
        <f t="shared" si="1"/>
        <v>0</v>
      </c>
      <c r="AK21" s="12">
        <f t="shared" si="1"/>
        <v>0</v>
      </c>
      <c r="AL21" s="12">
        <f t="shared" si="1"/>
        <v>0</v>
      </c>
      <c r="AM21" s="12">
        <f t="shared" si="1"/>
        <v>0</v>
      </c>
      <c r="AN21" s="19">
        <f>SUM(AN7:AN20)</f>
        <v>0</v>
      </c>
      <c r="AO21" s="5"/>
      <c r="AP21" s="1"/>
    </row>
    <row r="22" spans="7:42" ht="28.5" customHeight="1" x14ac:dyDescent="0.2">
      <c r="G22" s="1" t="s">
        <v>17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2" t="s">
        <v>26</v>
      </c>
      <c r="AI22" s="1"/>
      <c r="AJ22" s="1"/>
      <c r="AK22" s="1"/>
      <c r="AL22" s="1"/>
      <c r="AM22" s="1"/>
      <c r="AN22" s="49">
        <f>AN21</f>
        <v>0</v>
      </c>
      <c r="AO22" s="8"/>
      <c r="AP22" s="1"/>
    </row>
    <row r="23" spans="7:42" ht="28.5" customHeight="1" x14ac:dyDescent="0.2"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2" t="s">
        <v>51</v>
      </c>
      <c r="AI23" s="1"/>
      <c r="AJ23" s="1"/>
      <c r="AK23" s="1"/>
      <c r="AL23" s="1"/>
      <c r="AM23" s="1"/>
      <c r="AN23" s="49">
        <v>1</v>
      </c>
      <c r="AO23" s="8"/>
      <c r="AP23" s="1"/>
    </row>
    <row r="24" spans="7:42" ht="28.5" customHeight="1" x14ac:dyDescent="0.2">
      <c r="G24" s="2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3" t="s">
        <v>54</v>
      </c>
      <c r="AI24" s="1"/>
      <c r="AJ24" s="1"/>
      <c r="AK24" s="1"/>
      <c r="AL24" s="1"/>
      <c r="AM24" s="1"/>
      <c r="AN24" s="20">
        <v>10</v>
      </c>
      <c r="AO24" s="8"/>
      <c r="AP24" s="1"/>
    </row>
    <row r="25" spans="7:42" ht="28.5" customHeight="1" x14ac:dyDescent="0.2"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23" t="s">
        <v>27</v>
      </c>
      <c r="AI25" s="1"/>
      <c r="AJ25" s="1"/>
      <c r="AK25" s="1"/>
      <c r="AL25" s="1"/>
      <c r="AM25" s="1"/>
      <c r="AN25" s="50">
        <f>K35</f>
        <v>0</v>
      </c>
      <c r="AO25" s="8"/>
      <c r="AP25" s="1"/>
    </row>
    <row r="26" spans="7:42" ht="28.5" customHeight="1" x14ac:dyDescent="0.2"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4" t="s">
        <v>28</v>
      </c>
      <c r="AI26" s="1"/>
      <c r="AJ26" s="1"/>
      <c r="AK26" s="1"/>
      <c r="AL26" s="1"/>
      <c r="AM26" s="1"/>
      <c r="AN26" s="50">
        <f>AN25*AN22*AN23*AN24</f>
        <v>0</v>
      </c>
      <c r="AO26" s="8"/>
      <c r="AP26" s="1"/>
    </row>
    <row r="27" spans="7:42" ht="28.5" customHeight="1" x14ac:dyDescent="0.2">
      <c r="G27" s="15" t="s">
        <v>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4" t="s">
        <v>29</v>
      </c>
      <c r="AI27" s="1"/>
      <c r="AJ27" s="1"/>
      <c r="AK27" s="1"/>
      <c r="AL27" s="1"/>
      <c r="AM27" s="1"/>
      <c r="AN27" s="20">
        <v>0</v>
      </c>
      <c r="AO27" s="8"/>
      <c r="AP27" s="1"/>
    </row>
    <row r="28" spans="7:42" ht="28.5" customHeight="1" x14ac:dyDescent="0.2">
      <c r="G28" s="11" t="s">
        <v>12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4" t="s">
        <v>30</v>
      </c>
      <c r="AI28" s="1"/>
      <c r="AJ28" s="1"/>
      <c r="AK28" s="1"/>
      <c r="AL28" s="1"/>
      <c r="AM28" s="1"/>
      <c r="AN28" s="50">
        <f>AN26-AN26*AN27/100</f>
        <v>0</v>
      </c>
      <c r="AO28" s="8"/>
      <c r="AP28" s="1"/>
    </row>
    <row r="29" spans="7:42" ht="28.5" customHeight="1" x14ac:dyDescent="0.2">
      <c r="G29" s="18" t="s">
        <v>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2" t="s">
        <v>31</v>
      </c>
      <c r="AI29" s="1"/>
      <c r="AJ29" s="1"/>
      <c r="AK29" s="1"/>
      <c r="AL29" s="1"/>
      <c r="AM29" s="1"/>
      <c r="AN29" s="50">
        <f>AN28*0.2</f>
        <v>0</v>
      </c>
      <c r="AO29" s="8"/>
      <c r="AP29" s="1"/>
    </row>
    <row r="30" spans="7:42" ht="28.5" customHeight="1" x14ac:dyDescent="0.2"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2" t="s">
        <v>32</v>
      </c>
      <c r="AI30" s="1"/>
      <c r="AJ30" s="1"/>
      <c r="AK30" s="1"/>
      <c r="AL30" s="1"/>
      <c r="AM30" s="1"/>
      <c r="AN30" s="50">
        <f>SUM(AN28:AN29)</f>
        <v>0</v>
      </c>
      <c r="AO30" s="1"/>
      <c r="AP30" s="1"/>
    </row>
    <row r="31" spans="7:42" ht="28.5" customHeight="1" x14ac:dyDescent="0.2">
      <c r="G31" s="1"/>
      <c r="H31" s="1"/>
      <c r="I31" s="1"/>
      <c r="J31" s="8"/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7:42" ht="28.5" customHeight="1" x14ac:dyDescent="0.2">
      <c r="G32" s="1"/>
      <c r="H32" s="1"/>
      <c r="I32" s="1"/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11" ht="39.75" customHeight="1" x14ac:dyDescent="0.3">
      <c r="G33" s="48" t="s">
        <v>141</v>
      </c>
    </row>
    <row r="34" spans="2:11" ht="50.25" customHeight="1" x14ac:dyDescent="0.2">
      <c r="B34" s="25" t="s">
        <v>33</v>
      </c>
      <c r="C34" s="25" t="s">
        <v>34</v>
      </c>
      <c r="D34" s="25" t="s">
        <v>35</v>
      </c>
      <c r="E34" s="25" t="s">
        <v>36</v>
      </c>
      <c r="F34" s="26" t="s">
        <v>37</v>
      </c>
      <c r="G34" s="26" t="s">
        <v>136</v>
      </c>
      <c r="H34" s="26" t="s">
        <v>137</v>
      </c>
      <c r="I34" s="25" t="s">
        <v>138</v>
      </c>
      <c r="J34" s="27" t="s">
        <v>139</v>
      </c>
      <c r="K34" s="26" t="s">
        <v>140</v>
      </c>
    </row>
    <row r="35" spans="2:11" ht="26.25" customHeight="1" x14ac:dyDescent="0.2">
      <c r="G35" s="38" t="s">
        <v>48</v>
      </c>
      <c r="H35" s="38" t="s">
        <v>47</v>
      </c>
      <c r="I35" s="38">
        <f>SUBTOTAL(109,I36:I297)</f>
        <v>162113.10999999999</v>
      </c>
      <c r="J35" s="38"/>
      <c r="K35" s="38">
        <f>SUM(K36:K118)</f>
        <v>0</v>
      </c>
    </row>
    <row r="36" spans="2:11" ht="28.5" customHeight="1" x14ac:dyDescent="0.2">
      <c r="B36" s="28" t="s">
        <v>38</v>
      </c>
      <c r="C36" s="28">
        <f t="shared" ref="C36" si="2">YEAR(E36)</f>
        <v>2009</v>
      </c>
      <c r="D36" s="28">
        <f t="shared" ref="D36" si="3">MONTH(E36)</f>
        <v>10</v>
      </c>
      <c r="E36" s="29">
        <v>40088</v>
      </c>
      <c r="F36" s="30" t="s">
        <v>20</v>
      </c>
      <c r="G36" s="31">
        <v>1022</v>
      </c>
      <c r="H36" s="56" t="s">
        <v>55</v>
      </c>
      <c r="I36" s="32">
        <v>2784.7</v>
      </c>
      <c r="J36" s="33" t="s">
        <v>39</v>
      </c>
      <c r="K36" s="39">
        <v>0</v>
      </c>
    </row>
    <row r="37" spans="2:11" ht="28.5" customHeight="1" x14ac:dyDescent="0.2">
      <c r="B37" s="28" t="s">
        <v>38</v>
      </c>
      <c r="C37" s="28">
        <f t="shared" ref="C37" si="4">YEAR(E37)</f>
        <v>2011</v>
      </c>
      <c r="D37" s="28">
        <f t="shared" ref="D37" si="5">MONTH(E37)</f>
        <v>10</v>
      </c>
      <c r="E37" s="29">
        <v>40825</v>
      </c>
      <c r="F37" s="30" t="s">
        <v>40</v>
      </c>
      <c r="G37" s="31">
        <v>1026</v>
      </c>
      <c r="H37" s="56" t="s">
        <v>56</v>
      </c>
      <c r="I37" s="32">
        <v>2975</v>
      </c>
      <c r="J37" s="33" t="s">
        <v>39</v>
      </c>
      <c r="K37" s="39">
        <v>0</v>
      </c>
    </row>
    <row r="38" spans="2:11" ht="28.5" customHeight="1" x14ac:dyDescent="0.2">
      <c r="B38" s="28" t="s">
        <v>38</v>
      </c>
      <c r="C38" s="28">
        <f t="shared" ref="C38:C72" si="6">YEAR(E38)</f>
        <v>2009</v>
      </c>
      <c r="D38" s="28">
        <f t="shared" ref="D38:D72" si="7">MONTH(E38)</f>
        <v>12</v>
      </c>
      <c r="E38" s="29">
        <v>40172</v>
      </c>
      <c r="F38" s="30" t="s">
        <v>21</v>
      </c>
      <c r="G38" s="31">
        <v>1029</v>
      </c>
      <c r="H38" s="56" t="s">
        <v>57</v>
      </c>
      <c r="I38" s="32">
        <v>3562.95</v>
      </c>
      <c r="J38" s="33" t="s">
        <v>41</v>
      </c>
      <c r="K38" s="39">
        <v>0</v>
      </c>
    </row>
    <row r="39" spans="2:11" ht="28.5" customHeight="1" x14ac:dyDescent="0.2">
      <c r="B39" s="28" t="s">
        <v>38</v>
      </c>
      <c r="C39" s="28">
        <f>YEAR(E39)</f>
        <v>2011</v>
      </c>
      <c r="D39" s="28">
        <f>MONTH(E39)</f>
        <v>1</v>
      </c>
      <c r="E39" s="29" t="s">
        <v>43</v>
      </c>
      <c r="F39" s="30" t="s">
        <v>21</v>
      </c>
      <c r="G39" s="31">
        <v>1030</v>
      </c>
      <c r="H39" s="56" t="s">
        <v>58</v>
      </c>
      <c r="I39" s="32">
        <v>4446</v>
      </c>
      <c r="J39" s="33" t="s">
        <v>41</v>
      </c>
      <c r="K39" s="39">
        <v>0</v>
      </c>
    </row>
    <row r="40" spans="2:11" ht="28.5" customHeight="1" x14ac:dyDescent="0.2">
      <c r="B40" s="28"/>
      <c r="C40" s="28"/>
      <c r="D40" s="28"/>
      <c r="E40" s="29"/>
      <c r="F40" s="30"/>
      <c r="G40" s="31">
        <v>1031</v>
      </c>
      <c r="H40" s="56" t="s">
        <v>59</v>
      </c>
      <c r="I40" s="32">
        <v>6752</v>
      </c>
      <c r="J40" s="33" t="s">
        <v>41</v>
      </c>
      <c r="K40" s="39">
        <v>0</v>
      </c>
    </row>
    <row r="41" spans="2:11" ht="28.5" customHeight="1" x14ac:dyDescent="0.2">
      <c r="B41" s="28" t="s">
        <v>38</v>
      </c>
      <c r="C41" s="28">
        <f>YEAR(E41)</f>
        <v>2010</v>
      </c>
      <c r="D41" s="28">
        <f>MONTH(E41)</f>
        <v>11</v>
      </c>
      <c r="E41" s="29">
        <v>40508</v>
      </c>
      <c r="F41" s="30" t="s">
        <v>21</v>
      </c>
      <c r="G41" s="31">
        <v>1033</v>
      </c>
      <c r="H41" s="56" t="s">
        <v>60</v>
      </c>
      <c r="I41" s="32">
        <v>2349</v>
      </c>
      <c r="J41" s="33" t="s">
        <v>42</v>
      </c>
      <c r="K41" s="39">
        <v>0</v>
      </c>
    </row>
    <row r="42" spans="2:11" ht="28.5" customHeight="1" x14ac:dyDescent="0.2">
      <c r="B42" s="28" t="s">
        <v>38</v>
      </c>
      <c r="C42" s="28">
        <f>YEAR(E42)</f>
        <v>2011</v>
      </c>
      <c r="D42" s="28">
        <f>MONTH(E42)</f>
        <v>2</v>
      </c>
      <c r="E42" s="29" t="s">
        <v>45</v>
      </c>
      <c r="F42" s="30" t="s">
        <v>22</v>
      </c>
      <c r="G42" s="31">
        <v>1034</v>
      </c>
      <c r="H42" s="56" t="s">
        <v>61</v>
      </c>
      <c r="I42" s="32">
        <v>3462</v>
      </c>
      <c r="J42" s="33" t="s">
        <v>41</v>
      </c>
      <c r="K42" s="39">
        <v>0</v>
      </c>
    </row>
    <row r="43" spans="2:11" ht="28.5" customHeight="1" x14ac:dyDescent="0.2">
      <c r="B43" s="28" t="s">
        <v>38</v>
      </c>
      <c r="C43" s="28">
        <f t="shared" si="6"/>
        <v>2012</v>
      </c>
      <c r="D43" s="28">
        <f t="shared" si="7"/>
        <v>9</v>
      </c>
      <c r="E43" s="29">
        <v>41160</v>
      </c>
      <c r="F43" s="30" t="s">
        <v>21</v>
      </c>
      <c r="G43" s="31">
        <v>1036</v>
      </c>
      <c r="H43" s="56" t="s">
        <v>62</v>
      </c>
      <c r="I43" s="32">
        <v>5933</v>
      </c>
      <c r="J43" s="33" t="s">
        <v>41</v>
      </c>
      <c r="K43" s="39">
        <v>0</v>
      </c>
    </row>
    <row r="44" spans="2:11" ht="28.5" customHeight="1" x14ac:dyDescent="0.2">
      <c r="B44" s="28" t="s">
        <v>38</v>
      </c>
      <c r="C44" s="28">
        <f t="shared" si="6"/>
        <v>2013</v>
      </c>
      <c r="D44" s="28">
        <f t="shared" si="7"/>
        <v>7</v>
      </c>
      <c r="E44" s="29">
        <v>41481</v>
      </c>
      <c r="F44" s="30" t="s">
        <v>21</v>
      </c>
      <c r="G44" s="31">
        <v>1038</v>
      </c>
      <c r="H44" s="56" t="s">
        <v>63</v>
      </c>
      <c r="I44" s="32">
        <v>3566</v>
      </c>
      <c r="J44" s="33" t="s">
        <v>41</v>
      </c>
      <c r="K44" s="39">
        <v>0</v>
      </c>
    </row>
    <row r="45" spans="2:11" ht="28.5" customHeight="1" x14ac:dyDescent="0.2">
      <c r="B45" s="28" t="s">
        <v>38</v>
      </c>
      <c r="C45" s="28">
        <f t="shared" si="6"/>
        <v>2012</v>
      </c>
      <c r="D45" s="28">
        <f t="shared" si="7"/>
        <v>7</v>
      </c>
      <c r="E45" s="29">
        <v>41104</v>
      </c>
      <c r="F45" s="30" t="s">
        <v>21</v>
      </c>
      <c r="G45" s="31">
        <v>1039</v>
      </c>
      <c r="H45" s="56" t="s">
        <v>64</v>
      </c>
      <c r="I45" s="32">
        <v>2767</v>
      </c>
      <c r="J45" s="33" t="s">
        <v>41</v>
      </c>
      <c r="K45" s="39">
        <v>0</v>
      </c>
    </row>
    <row r="46" spans="2:11" ht="28.5" customHeight="1" x14ac:dyDescent="0.2">
      <c r="B46" s="34" t="s">
        <v>38</v>
      </c>
      <c r="C46" s="34">
        <f t="shared" si="6"/>
        <v>2013</v>
      </c>
      <c r="D46" s="34">
        <f t="shared" si="7"/>
        <v>12</v>
      </c>
      <c r="E46" s="35">
        <v>41622</v>
      </c>
      <c r="F46" s="36" t="s">
        <v>21</v>
      </c>
      <c r="G46" s="31">
        <v>1040</v>
      </c>
      <c r="H46" s="56" t="s">
        <v>65</v>
      </c>
      <c r="I46" s="32">
        <v>4000</v>
      </c>
      <c r="J46" s="33" t="s">
        <v>41</v>
      </c>
      <c r="K46" s="39">
        <v>0</v>
      </c>
    </row>
    <row r="47" spans="2:11" ht="28.5" customHeight="1" x14ac:dyDescent="0.2">
      <c r="B47" s="28" t="s">
        <v>38</v>
      </c>
      <c r="C47" s="28">
        <f t="shared" si="6"/>
        <v>2013</v>
      </c>
      <c r="D47" s="28">
        <f t="shared" si="7"/>
        <v>8</v>
      </c>
      <c r="E47" s="37">
        <v>41502</v>
      </c>
      <c r="F47" s="30" t="s">
        <v>21</v>
      </c>
      <c r="G47" s="31">
        <v>1042</v>
      </c>
      <c r="H47" s="56" t="s">
        <v>66</v>
      </c>
      <c r="I47" s="32">
        <v>704</v>
      </c>
      <c r="J47" s="33" t="s">
        <v>41</v>
      </c>
      <c r="K47" s="39">
        <v>0</v>
      </c>
    </row>
    <row r="48" spans="2:11" ht="28.5" customHeight="1" x14ac:dyDescent="0.2">
      <c r="B48" s="34"/>
      <c r="C48" s="34"/>
      <c r="D48" s="34"/>
      <c r="E48" s="35"/>
      <c r="F48" s="36"/>
      <c r="G48" s="31">
        <v>1045</v>
      </c>
      <c r="H48" s="56" t="s">
        <v>67</v>
      </c>
      <c r="I48" s="32">
        <v>3500</v>
      </c>
      <c r="J48" s="33" t="s">
        <v>50</v>
      </c>
      <c r="K48" s="39">
        <v>0</v>
      </c>
    </row>
    <row r="49" spans="2:11" ht="28.5" customHeight="1" x14ac:dyDescent="0.2">
      <c r="B49" s="28" t="s">
        <v>38</v>
      </c>
      <c r="C49" s="28">
        <f t="shared" si="6"/>
        <v>2013</v>
      </c>
      <c r="D49" s="28">
        <f t="shared" si="7"/>
        <v>4</v>
      </c>
      <c r="E49" s="37">
        <v>41380</v>
      </c>
      <c r="F49" s="30" t="s">
        <v>21</v>
      </c>
      <c r="G49" s="31">
        <v>1046</v>
      </c>
      <c r="H49" s="56" t="s">
        <v>68</v>
      </c>
      <c r="I49" s="32">
        <v>500</v>
      </c>
      <c r="J49" s="33" t="s">
        <v>41</v>
      </c>
      <c r="K49" s="39">
        <v>0</v>
      </c>
    </row>
    <row r="50" spans="2:11" ht="28.5" customHeight="1" x14ac:dyDescent="0.2">
      <c r="B50" s="28" t="s">
        <v>38</v>
      </c>
      <c r="C50" s="28">
        <f t="shared" si="6"/>
        <v>2013</v>
      </c>
      <c r="D50" s="28">
        <f t="shared" si="7"/>
        <v>5</v>
      </c>
      <c r="E50" s="37">
        <v>41418</v>
      </c>
      <c r="F50" s="30" t="s">
        <v>21</v>
      </c>
      <c r="G50" s="31">
        <v>1047</v>
      </c>
      <c r="H50" s="56" t="s">
        <v>69</v>
      </c>
      <c r="I50" s="32">
        <f>993+838</f>
        <v>1831</v>
      </c>
      <c r="J50" s="33" t="s">
        <v>41</v>
      </c>
      <c r="K50" s="39">
        <v>0</v>
      </c>
    </row>
    <row r="51" spans="2:11" ht="28.5" customHeight="1" x14ac:dyDescent="0.2">
      <c r="B51" s="28"/>
      <c r="C51" s="28"/>
      <c r="D51" s="28"/>
      <c r="E51" s="37"/>
      <c r="F51" s="30"/>
      <c r="G51" s="31">
        <v>1048</v>
      </c>
      <c r="H51" s="56" t="s">
        <v>70</v>
      </c>
      <c r="I51" s="32">
        <v>2310</v>
      </c>
      <c r="J51" s="33" t="s">
        <v>41</v>
      </c>
      <c r="K51" s="39">
        <v>0</v>
      </c>
    </row>
    <row r="52" spans="2:11" ht="28.5" customHeight="1" x14ac:dyDescent="0.2">
      <c r="B52" s="28"/>
      <c r="C52" s="28"/>
      <c r="D52" s="28"/>
      <c r="E52" s="37"/>
      <c r="F52" s="30"/>
      <c r="G52" s="31">
        <v>1050</v>
      </c>
      <c r="H52" s="56" t="s">
        <v>142</v>
      </c>
      <c r="I52" s="32">
        <v>1804</v>
      </c>
      <c r="J52" s="33" t="s">
        <v>41</v>
      </c>
      <c r="K52" s="39">
        <v>0</v>
      </c>
    </row>
    <row r="53" spans="2:11" ht="28.5" customHeight="1" x14ac:dyDescent="0.2">
      <c r="B53" s="28"/>
      <c r="C53" s="28"/>
      <c r="D53" s="28"/>
      <c r="E53" s="37"/>
      <c r="F53" s="30"/>
      <c r="G53" s="31">
        <v>1051</v>
      </c>
      <c r="H53" s="56" t="s">
        <v>71</v>
      </c>
      <c r="I53" s="32">
        <v>2455</v>
      </c>
      <c r="J53" s="33" t="s">
        <v>41</v>
      </c>
      <c r="K53" s="39">
        <v>0</v>
      </c>
    </row>
    <row r="54" spans="2:11" ht="28.5" customHeight="1" x14ac:dyDescent="0.2">
      <c r="B54" s="28"/>
      <c r="C54" s="28"/>
      <c r="D54" s="28"/>
      <c r="E54" s="37"/>
      <c r="F54" s="30"/>
      <c r="G54" s="31">
        <v>1052</v>
      </c>
      <c r="H54" s="56" t="s">
        <v>72</v>
      </c>
      <c r="I54" s="32">
        <v>5146</v>
      </c>
      <c r="J54" s="33" t="s">
        <v>41</v>
      </c>
      <c r="K54" s="39">
        <v>0</v>
      </c>
    </row>
    <row r="55" spans="2:11" ht="28.5" customHeight="1" x14ac:dyDescent="0.2">
      <c r="B55" s="28"/>
      <c r="C55" s="28"/>
      <c r="D55" s="28"/>
      <c r="E55" s="37"/>
      <c r="F55" s="30"/>
      <c r="G55" s="31">
        <v>1053</v>
      </c>
      <c r="H55" s="56" t="s">
        <v>73</v>
      </c>
      <c r="I55" s="32">
        <v>2047</v>
      </c>
      <c r="J55" s="33" t="s">
        <v>41</v>
      </c>
      <c r="K55" s="39">
        <v>0</v>
      </c>
    </row>
    <row r="56" spans="2:11" ht="28.5" customHeight="1" x14ac:dyDescent="0.2">
      <c r="B56" s="28"/>
      <c r="C56" s="28"/>
      <c r="D56" s="28"/>
      <c r="E56" s="37"/>
      <c r="F56" s="30"/>
      <c r="G56" s="31">
        <v>1054</v>
      </c>
      <c r="H56" s="56" t="s">
        <v>74</v>
      </c>
      <c r="I56" s="32">
        <v>2056</v>
      </c>
      <c r="J56" s="33" t="s">
        <v>41</v>
      </c>
      <c r="K56" s="39">
        <v>0</v>
      </c>
    </row>
    <row r="57" spans="2:11" ht="28.5" customHeight="1" x14ac:dyDescent="0.2">
      <c r="B57" s="28"/>
      <c r="C57" s="28"/>
      <c r="D57" s="28"/>
      <c r="E57" s="37"/>
      <c r="F57" s="30"/>
      <c r="G57" s="31">
        <v>1056</v>
      </c>
      <c r="H57" s="56" t="s">
        <v>75</v>
      </c>
      <c r="I57" s="32">
        <v>1931</v>
      </c>
      <c r="J57" s="33" t="s">
        <v>41</v>
      </c>
      <c r="K57" s="39">
        <v>0</v>
      </c>
    </row>
    <row r="58" spans="2:11" ht="28.5" customHeight="1" x14ac:dyDescent="0.2">
      <c r="B58" s="34"/>
      <c r="C58" s="34"/>
      <c r="D58" s="34"/>
      <c r="E58" s="35"/>
      <c r="F58" s="36"/>
      <c r="G58" s="31">
        <v>1057</v>
      </c>
      <c r="H58" s="56" t="s">
        <v>76</v>
      </c>
      <c r="I58" s="32">
        <v>1200</v>
      </c>
      <c r="J58" s="33" t="s">
        <v>41</v>
      </c>
      <c r="K58" s="39">
        <v>0</v>
      </c>
    </row>
    <row r="59" spans="2:11" ht="28.5" customHeight="1" x14ac:dyDescent="0.2">
      <c r="B59" s="34"/>
      <c r="C59" s="34"/>
      <c r="D59" s="34"/>
      <c r="E59" s="35"/>
      <c r="F59" s="36"/>
      <c r="G59" s="31">
        <v>1058</v>
      </c>
      <c r="H59" s="56" t="s">
        <v>77</v>
      </c>
      <c r="I59" s="32">
        <v>416</v>
      </c>
      <c r="J59" s="33" t="s">
        <v>41</v>
      </c>
      <c r="K59" s="39">
        <v>0</v>
      </c>
    </row>
    <row r="60" spans="2:11" ht="28.5" customHeight="1" x14ac:dyDescent="0.2">
      <c r="B60" s="34"/>
      <c r="C60" s="34"/>
      <c r="D60" s="34"/>
      <c r="E60" s="35"/>
      <c r="F60" s="36"/>
      <c r="G60" s="31">
        <v>1061</v>
      </c>
      <c r="H60" s="56" t="s">
        <v>78</v>
      </c>
      <c r="I60" s="32">
        <v>1023</v>
      </c>
      <c r="J60" s="33" t="s">
        <v>41</v>
      </c>
      <c r="K60" s="39">
        <v>0</v>
      </c>
    </row>
    <row r="61" spans="2:11" ht="28.5" customHeight="1" x14ac:dyDescent="0.2">
      <c r="B61" s="34"/>
      <c r="C61" s="34"/>
      <c r="D61" s="34"/>
      <c r="E61" s="35"/>
      <c r="F61" s="36"/>
      <c r="G61" s="31">
        <v>1062</v>
      </c>
      <c r="H61" s="56" t="s">
        <v>79</v>
      </c>
      <c r="I61" s="32">
        <v>1400</v>
      </c>
      <c r="J61" s="33" t="s">
        <v>41</v>
      </c>
      <c r="K61" s="39">
        <v>0</v>
      </c>
    </row>
    <row r="62" spans="2:11" ht="28.5" customHeight="1" x14ac:dyDescent="0.2">
      <c r="B62" s="34"/>
      <c r="C62" s="34"/>
      <c r="D62" s="34"/>
      <c r="E62" s="35"/>
      <c r="F62" s="36"/>
      <c r="G62" s="31">
        <v>1063</v>
      </c>
      <c r="H62" s="56" t="s">
        <v>80</v>
      </c>
      <c r="I62" s="32">
        <v>1000</v>
      </c>
      <c r="J62" s="33" t="s">
        <v>41</v>
      </c>
      <c r="K62" s="39">
        <v>0</v>
      </c>
    </row>
    <row r="63" spans="2:11" ht="28.5" customHeight="1" x14ac:dyDescent="0.2">
      <c r="B63" s="34"/>
      <c r="C63" s="34"/>
      <c r="D63" s="34"/>
      <c r="E63" s="35"/>
      <c r="F63" s="36"/>
      <c r="G63" s="31">
        <v>1065</v>
      </c>
      <c r="H63" s="56" t="s">
        <v>81</v>
      </c>
      <c r="I63" s="32">
        <v>1662</v>
      </c>
      <c r="J63" s="33" t="s">
        <v>41</v>
      </c>
      <c r="K63" s="39">
        <v>0</v>
      </c>
    </row>
    <row r="64" spans="2:11" ht="28.5" customHeight="1" x14ac:dyDescent="0.2">
      <c r="B64" s="34"/>
      <c r="C64" s="34"/>
      <c r="D64" s="34"/>
      <c r="E64" s="35"/>
      <c r="F64" s="36"/>
      <c r="G64" s="31">
        <v>1069</v>
      </c>
      <c r="H64" s="56" t="s">
        <v>82</v>
      </c>
      <c r="I64" s="32">
        <v>2594</v>
      </c>
      <c r="J64" s="33" t="s">
        <v>41</v>
      </c>
      <c r="K64" s="39">
        <v>0</v>
      </c>
    </row>
    <row r="65" spans="2:11" ht="28.5" customHeight="1" x14ac:dyDescent="0.2">
      <c r="B65" s="34" t="s">
        <v>44</v>
      </c>
      <c r="C65" s="34">
        <f t="shared" si="6"/>
        <v>2014</v>
      </c>
      <c r="D65" s="34">
        <f t="shared" si="7"/>
        <v>12</v>
      </c>
      <c r="E65" s="35">
        <v>42004</v>
      </c>
      <c r="F65" s="36" t="s">
        <v>21</v>
      </c>
      <c r="G65" s="31">
        <v>1070</v>
      </c>
      <c r="H65" s="56" t="s">
        <v>83</v>
      </c>
      <c r="I65" s="32">
        <v>10000</v>
      </c>
      <c r="J65" s="33" t="s">
        <v>41</v>
      </c>
      <c r="K65" s="39">
        <v>0</v>
      </c>
    </row>
    <row r="66" spans="2:11" ht="28.5" customHeight="1" x14ac:dyDescent="0.2">
      <c r="B66" s="28" t="s">
        <v>38</v>
      </c>
      <c r="C66" s="28">
        <f t="shared" si="6"/>
        <v>2013</v>
      </c>
      <c r="D66" s="28">
        <f t="shared" si="7"/>
        <v>1</v>
      </c>
      <c r="E66" s="37">
        <v>41292</v>
      </c>
      <c r="F66" s="30" t="s">
        <v>21</v>
      </c>
      <c r="G66" s="31">
        <v>1071</v>
      </c>
      <c r="H66" s="56" t="s">
        <v>84</v>
      </c>
      <c r="I66" s="32">
        <v>2553</v>
      </c>
      <c r="J66" s="33" t="s">
        <v>41</v>
      </c>
      <c r="K66" s="39">
        <v>0</v>
      </c>
    </row>
    <row r="67" spans="2:11" ht="28.5" customHeight="1" x14ac:dyDescent="0.2">
      <c r="B67" s="28"/>
      <c r="C67" s="28"/>
      <c r="D67" s="28"/>
      <c r="E67" s="37"/>
      <c r="F67" s="30"/>
      <c r="G67" s="31">
        <v>1074</v>
      </c>
      <c r="H67" s="56" t="s">
        <v>85</v>
      </c>
      <c r="I67" s="32">
        <v>648</v>
      </c>
      <c r="J67" s="33" t="s">
        <v>41</v>
      </c>
      <c r="K67" s="39">
        <v>0</v>
      </c>
    </row>
    <row r="68" spans="2:11" ht="28.5" customHeight="1" x14ac:dyDescent="0.2">
      <c r="B68" s="34" t="s">
        <v>38</v>
      </c>
      <c r="C68" s="34">
        <f t="shared" si="6"/>
        <v>2013</v>
      </c>
      <c r="D68" s="34">
        <f t="shared" si="7"/>
        <v>10</v>
      </c>
      <c r="E68" s="35">
        <v>41572</v>
      </c>
      <c r="F68" s="36" t="s">
        <v>21</v>
      </c>
      <c r="G68" s="31">
        <v>1075</v>
      </c>
      <c r="H68" s="56" t="s">
        <v>86</v>
      </c>
      <c r="I68" s="32">
        <v>2540</v>
      </c>
      <c r="J68" s="33" t="s">
        <v>41</v>
      </c>
      <c r="K68" s="39">
        <v>0</v>
      </c>
    </row>
    <row r="69" spans="2:11" ht="28.5" customHeight="1" x14ac:dyDescent="0.2">
      <c r="B69" s="34" t="s">
        <v>44</v>
      </c>
      <c r="C69" s="34">
        <f t="shared" si="6"/>
        <v>2014</v>
      </c>
      <c r="D69" s="34">
        <f t="shared" si="7"/>
        <v>12</v>
      </c>
      <c r="E69" s="35">
        <v>41974</v>
      </c>
      <c r="F69" s="36"/>
      <c r="G69" s="31">
        <v>1076</v>
      </c>
      <c r="H69" s="56" t="s">
        <v>87</v>
      </c>
      <c r="I69" s="32">
        <v>4000</v>
      </c>
      <c r="J69" s="33" t="s">
        <v>41</v>
      </c>
      <c r="K69" s="39">
        <v>0</v>
      </c>
    </row>
    <row r="70" spans="2:11" ht="28.5" customHeight="1" x14ac:dyDescent="0.2">
      <c r="B70" s="34"/>
      <c r="C70" s="34"/>
      <c r="D70" s="34"/>
      <c r="E70" s="35"/>
      <c r="F70" s="36"/>
      <c r="G70" s="31">
        <v>1077</v>
      </c>
      <c r="H70" s="56" t="s">
        <v>88</v>
      </c>
      <c r="I70" s="32">
        <v>3894</v>
      </c>
      <c r="J70" s="33" t="s">
        <v>41</v>
      </c>
      <c r="K70" s="39">
        <v>0</v>
      </c>
    </row>
    <row r="71" spans="2:11" ht="28.5" customHeight="1" x14ac:dyDescent="0.2">
      <c r="B71" s="34"/>
      <c r="C71" s="34"/>
      <c r="D71" s="34"/>
      <c r="E71" s="35"/>
      <c r="F71" s="36"/>
      <c r="G71" s="31">
        <v>1078</v>
      </c>
      <c r="H71" s="56" t="s">
        <v>89</v>
      </c>
      <c r="I71" s="32">
        <v>2337</v>
      </c>
      <c r="J71" s="33" t="s">
        <v>41</v>
      </c>
      <c r="K71" s="39">
        <v>0</v>
      </c>
    </row>
    <row r="72" spans="2:11" ht="28.5" customHeight="1" x14ac:dyDescent="0.2">
      <c r="B72" s="34" t="s">
        <v>46</v>
      </c>
      <c r="C72" s="34">
        <f t="shared" si="6"/>
        <v>2014</v>
      </c>
      <c r="D72" s="34">
        <f t="shared" si="7"/>
        <v>11</v>
      </c>
      <c r="E72" s="35">
        <v>41944</v>
      </c>
      <c r="F72" s="36"/>
      <c r="G72" s="31">
        <v>1079</v>
      </c>
      <c r="H72" s="56" t="s">
        <v>90</v>
      </c>
      <c r="I72" s="32">
        <v>1500</v>
      </c>
      <c r="J72" s="33" t="s">
        <v>41</v>
      </c>
      <c r="K72" s="39">
        <v>0</v>
      </c>
    </row>
    <row r="73" spans="2:11" ht="28.5" customHeight="1" x14ac:dyDescent="0.2">
      <c r="B73" s="53"/>
      <c r="C73" s="53"/>
      <c r="D73" s="53"/>
      <c r="E73" s="54"/>
      <c r="F73" s="55"/>
      <c r="G73" s="31">
        <v>1084</v>
      </c>
      <c r="H73" s="56" t="s">
        <v>91</v>
      </c>
      <c r="I73" s="32">
        <v>2182</v>
      </c>
      <c r="J73" s="33" t="s">
        <v>41</v>
      </c>
      <c r="K73" s="39">
        <v>0</v>
      </c>
    </row>
    <row r="74" spans="2:11" ht="28.5" customHeight="1" x14ac:dyDescent="0.2">
      <c r="B74" s="53"/>
      <c r="C74" s="53"/>
      <c r="D74" s="53"/>
      <c r="E74" s="54"/>
      <c r="F74" s="55"/>
      <c r="G74" s="57">
        <v>1087</v>
      </c>
      <c r="H74" s="56" t="s">
        <v>143</v>
      </c>
      <c r="I74" s="32">
        <v>2310</v>
      </c>
      <c r="J74" s="33" t="s">
        <v>41</v>
      </c>
      <c r="K74" s="39">
        <v>0</v>
      </c>
    </row>
    <row r="75" spans="2:11" ht="28.5" customHeight="1" x14ac:dyDescent="0.2">
      <c r="G75" s="31">
        <v>1088</v>
      </c>
      <c r="H75" s="56" t="s">
        <v>92</v>
      </c>
      <c r="I75" s="32">
        <v>2540</v>
      </c>
      <c r="J75" s="33" t="s">
        <v>41</v>
      </c>
      <c r="K75" s="39">
        <v>0</v>
      </c>
    </row>
    <row r="76" spans="2:11" ht="28.5" customHeight="1" x14ac:dyDescent="0.2">
      <c r="G76" s="31">
        <v>1093</v>
      </c>
      <c r="H76" s="56" t="s">
        <v>93</v>
      </c>
      <c r="I76" s="32">
        <v>2456</v>
      </c>
      <c r="J76" s="33" t="s">
        <v>41</v>
      </c>
      <c r="K76" s="39">
        <v>0</v>
      </c>
    </row>
    <row r="77" spans="2:11" ht="28.5" customHeight="1" x14ac:dyDescent="0.2">
      <c r="G77" s="31">
        <v>1096</v>
      </c>
      <c r="H77" s="56" t="s">
        <v>94</v>
      </c>
      <c r="I77" s="32">
        <v>485</v>
      </c>
      <c r="J77" s="33" t="s">
        <v>41</v>
      </c>
      <c r="K77" s="39">
        <v>0</v>
      </c>
    </row>
    <row r="78" spans="2:11" ht="28.5" customHeight="1" x14ac:dyDescent="0.2">
      <c r="G78" s="31">
        <v>1097</v>
      </c>
      <c r="H78" s="56" t="s">
        <v>95</v>
      </c>
      <c r="I78" s="32">
        <v>2042</v>
      </c>
      <c r="J78" s="33" t="s">
        <v>41</v>
      </c>
      <c r="K78" s="39">
        <v>0</v>
      </c>
    </row>
    <row r="79" spans="2:11" ht="28.5" customHeight="1" x14ac:dyDescent="0.2">
      <c r="G79" s="31">
        <v>1098</v>
      </c>
      <c r="H79" s="56" t="s">
        <v>96</v>
      </c>
      <c r="I79" s="32">
        <v>1905</v>
      </c>
      <c r="J79" s="33" t="s">
        <v>41</v>
      </c>
      <c r="K79" s="39">
        <v>0</v>
      </c>
    </row>
    <row r="80" spans="2:11" ht="28.5" customHeight="1" x14ac:dyDescent="0.2">
      <c r="G80" s="31">
        <v>1099</v>
      </c>
      <c r="H80" s="56" t="s">
        <v>97</v>
      </c>
      <c r="I80" s="32">
        <v>378</v>
      </c>
      <c r="J80" s="33" t="s">
        <v>41</v>
      </c>
      <c r="K80" s="39">
        <v>0</v>
      </c>
    </row>
    <row r="81" spans="7:11" ht="28.5" customHeight="1" x14ac:dyDescent="0.2">
      <c r="G81" s="31">
        <v>1102</v>
      </c>
      <c r="H81" s="56" t="s">
        <v>98</v>
      </c>
      <c r="I81" s="32">
        <v>508</v>
      </c>
      <c r="J81" s="33" t="s">
        <v>41</v>
      </c>
      <c r="K81" s="39">
        <v>0</v>
      </c>
    </row>
    <row r="82" spans="7:11" ht="28.5" customHeight="1" x14ac:dyDescent="0.2">
      <c r="G82" s="31">
        <v>1103</v>
      </c>
      <c r="H82" s="56" t="s">
        <v>99</v>
      </c>
      <c r="I82" s="32">
        <v>1403</v>
      </c>
      <c r="J82" s="33" t="s">
        <v>41</v>
      </c>
      <c r="K82" s="39">
        <v>0</v>
      </c>
    </row>
    <row r="83" spans="7:11" ht="28.5" customHeight="1" x14ac:dyDescent="0.2">
      <c r="G83" s="31">
        <v>1104</v>
      </c>
      <c r="H83" s="56" t="s">
        <v>100</v>
      </c>
      <c r="I83" s="32">
        <v>2244</v>
      </c>
      <c r="J83" s="33" t="s">
        <v>41</v>
      </c>
      <c r="K83" s="39">
        <v>0</v>
      </c>
    </row>
    <row r="84" spans="7:11" ht="28.5" customHeight="1" x14ac:dyDescent="0.2">
      <c r="G84" s="31">
        <v>1105</v>
      </c>
      <c r="H84" s="56" t="s">
        <v>101</v>
      </c>
      <c r="I84" s="39">
        <v>6335</v>
      </c>
      <c r="J84" s="33" t="s">
        <v>41</v>
      </c>
      <c r="K84" s="39">
        <v>0</v>
      </c>
    </row>
    <row r="85" spans="7:11" ht="28.5" customHeight="1" x14ac:dyDescent="0.2">
      <c r="G85" s="31">
        <v>1106</v>
      </c>
      <c r="H85" s="56" t="s">
        <v>102</v>
      </c>
      <c r="I85" s="39">
        <v>2007</v>
      </c>
      <c r="J85" s="33" t="s">
        <v>41</v>
      </c>
      <c r="K85" s="39">
        <v>0</v>
      </c>
    </row>
    <row r="86" spans="7:11" ht="28.5" customHeight="1" x14ac:dyDescent="0.2">
      <c r="G86" s="31">
        <v>1107</v>
      </c>
      <c r="H86" s="56" t="s">
        <v>103</v>
      </c>
      <c r="I86" s="39">
        <v>1987</v>
      </c>
      <c r="J86" s="33" t="s">
        <v>41</v>
      </c>
      <c r="K86" s="39">
        <v>0</v>
      </c>
    </row>
    <row r="87" spans="7:11" ht="28.5" customHeight="1" x14ac:dyDescent="0.2">
      <c r="G87" s="31">
        <v>1111</v>
      </c>
      <c r="H87" s="56" t="s">
        <v>104</v>
      </c>
      <c r="I87" s="39">
        <v>388</v>
      </c>
      <c r="J87" s="33" t="s">
        <v>41</v>
      </c>
      <c r="K87" s="39">
        <v>0</v>
      </c>
    </row>
    <row r="88" spans="7:11" ht="28.5" customHeight="1" x14ac:dyDescent="0.2">
      <c r="G88" s="31">
        <v>1115</v>
      </c>
      <c r="H88" s="56" t="s">
        <v>105</v>
      </c>
      <c r="I88" s="39">
        <v>634</v>
      </c>
      <c r="J88" s="33" t="s">
        <v>41</v>
      </c>
      <c r="K88" s="39">
        <v>0</v>
      </c>
    </row>
    <row r="89" spans="7:11" ht="28.5" customHeight="1" x14ac:dyDescent="0.2">
      <c r="G89" s="31">
        <v>1117</v>
      </c>
      <c r="H89" s="56" t="s">
        <v>106</v>
      </c>
      <c r="I89" s="39">
        <v>456</v>
      </c>
      <c r="J89" s="33" t="s">
        <v>41</v>
      </c>
      <c r="K89" s="39">
        <v>0</v>
      </c>
    </row>
    <row r="90" spans="7:11" ht="28.5" customHeight="1" x14ac:dyDescent="0.2">
      <c r="G90" s="31">
        <v>1119</v>
      </c>
      <c r="H90" s="56" t="s">
        <v>107</v>
      </c>
      <c r="I90" s="39">
        <v>1710</v>
      </c>
      <c r="J90" s="33" t="s">
        <v>41</v>
      </c>
      <c r="K90" s="39">
        <v>0</v>
      </c>
    </row>
    <row r="91" spans="7:11" ht="28.5" customHeight="1" x14ac:dyDescent="0.2">
      <c r="G91" s="31">
        <v>1121</v>
      </c>
      <c r="H91" s="56" t="s">
        <v>108</v>
      </c>
      <c r="I91" s="32">
        <v>500</v>
      </c>
      <c r="J91" s="33" t="s">
        <v>41</v>
      </c>
      <c r="K91" s="39">
        <v>0</v>
      </c>
    </row>
    <row r="92" spans="7:11" ht="28.5" customHeight="1" x14ac:dyDescent="0.2">
      <c r="G92" s="31">
        <v>7012</v>
      </c>
      <c r="H92" s="56" t="s">
        <v>109</v>
      </c>
      <c r="I92" s="32">
        <v>900</v>
      </c>
      <c r="J92" s="33" t="s">
        <v>41</v>
      </c>
      <c r="K92" s="39">
        <v>0</v>
      </c>
    </row>
    <row r="93" spans="7:11" ht="28.5" customHeight="1" x14ac:dyDescent="0.2">
      <c r="G93" s="31">
        <v>7013</v>
      </c>
      <c r="H93" s="56" t="s">
        <v>110</v>
      </c>
      <c r="I93" s="32">
        <v>738</v>
      </c>
      <c r="J93" s="33" t="s">
        <v>41</v>
      </c>
      <c r="K93" s="39">
        <v>0</v>
      </c>
    </row>
    <row r="94" spans="7:11" ht="28.5" customHeight="1" x14ac:dyDescent="0.2">
      <c r="G94" s="31">
        <v>7014</v>
      </c>
      <c r="H94" s="56" t="s">
        <v>111</v>
      </c>
      <c r="I94" s="32">
        <v>1114</v>
      </c>
      <c r="J94" s="33" t="s">
        <v>41</v>
      </c>
      <c r="K94" s="39">
        <v>0</v>
      </c>
    </row>
    <row r="95" spans="7:11" ht="28.5" customHeight="1" x14ac:dyDescent="0.2">
      <c r="G95" s="31">
        <v>7015</v>
      </c>
      <c r="H95" s="56" t="s">
        <v>112</v>
      </c>
      <c r="I95" s="32">
        <v>559.29999999999995</v>
      </c>
      <c r="J95" s="33" t="s">
        <v>41</v>
      </c>
      <c r="K95" s="39">
        <v>0</v>
      </c>
    </row>
    <row r="96" spans="7:11" ht="28.5" customHeight="1" x14ac:dyDescent="0.2">
      <c r="G96" s="31">
        <v>7016</v>
      </c>
      <c r="H96" s="56" t="s">
        <v>113</v>
      </c>
      <c r="I96" s="32">
        <v>487.16</v>
      </c>
      <c r="J96" s="33" t="s">
        <v>41</v>
      </c>
      <c r="K96" s="39">
        <v>0</v>
      </c>
    </row>
    <row r="97" spans="7:11" ht="28.5" customHeight="1" x14ac:dyDescent="0.2">
      <c r="G97" s="31">
        <v>7017</v>
      </c>
      <c r="H97" s="56" t="s">
        <v>114</v>
      </c>
      <c r="I97" s="32">
        <v>436</v>
      </c>
      <c r="J97" s="33" t="s">
        <v>41</v>
      </c>
      <c r="K97" s="39">
        <v>0</v>
      </c>
    </row>
    <row r="98" spans="7:11" ht="28.5" customHeight="1" x14ac:dyDescent="0.2">
      <c r="G98" s="31">
        <v>7018</v>
      </c>
      <c r="H98" s="56" t="s">
        <v>115</v>
      </c>
      <c r="I98" s="32">
        <v>1804</v>
      </c>
      <c r="J98" s="33" t="s">
        <v>41</v>
      </c>
      <c r="K98" s="39">
        <v>0</v>
      </c>
    </row>
    <row r="99" spans="7:11" ht="28.5" customHeight="1" x14ac:dyDescent="0.2">
      <c r="G99" s="31">
        <v>7019</v>
      </c>
      <c r="H99" s="56" t="s">
        <v>116</v>
      </c>
      <c r="I99" s="32">
        <v>2354</v>
      </c>
      <c r="J99" s="33" t="s">
        <v>41</v>
      </c>
      <c r="K99" s="39">
        <v>0</v>
      </c>
    </row>
    <row r="100" spans="7:11" ht="28.5" customHeight="1" x14ac:dyDescent="0.2">
      <c r="G100" s="31">
        <v>7020</v>
      </c>
      <c r="H100" s="56" t="s">
        <v>117</v>
      </c>
      <c r="I100" s="32">
        <v>750</v>
      </c>
      <c r="J100" s="33" t="s">
        <v>41</v>
      </c>
      <c r="K100" s="39">
        <v>0</v>
      </c>
    </row>
    <row r="101" spans="7:11" ht="28.5" customHeight="1" x14ac:dyDescent="0.2">
      <c r="G101" s="31">
        <v>7021</v>
      </c>
      <c r="H101" s="56" t="s">
        <v>118</v>
      </c>
      <c r="I101" s="32">
        <v>580</v>
      </c>
      <c r="J101" s="33" t="s">
        <v>41</v>
      </c>
      <c r="K101" s="39">
        <v>0</v>
      </c>
    </row>
    <row r="102" spans="7:11" ht="28.5" customHeight="1" x14ac:dyDescent="0.2">
      <c r="G102" s="31">
        <v>7022</v>
      </c>
      <c r="H102" s="56" t="s">
        <v>119</v>
      </c>
      <c r="I102" s="32">
        <v>1063</v>
      </c>
      <c r="J102" s="33" t="s">
        <v>41</v>
      </c>
      <c r="K102" s="39">
        <v>0</v>
      </c>
    </row>
    <row r="103" spans="7:11" ht="28.5" customHeight="1" x14ac:dyDescent="0.2">
      <c r="G103" s="31">
        <v>7023</v>
      </c>
      <c r="H103" s="56" t="s">
        <v>120</v>
      </c>
      <c r="I103" s="32">
        <v>546</v>
      </c>
      <c r="J103" s="33" t="s">
        <v>41</v>
      </c>
      <c r="K103" s="39">
        <v>0</v>
      </c>
    </row>
    <row r="104" spans="7:11" ht="28.5" customHeight="1" x14ac:dyDescent="0.2">
      <c r="G104" s="31">
        <v>7024</v>
      </c>
      <c r="H104" s="56" t="s">
        <v>121</v>
      </c>
      <c r="I104" s="32">
        <v>1596</v>
      </c>
      <c r="J104" s="33" t="s">
        <v>41</v>
      </c>
      <c r="K104" s="39">
        <v>0</v>
      </c>
    </row>
    <row r="105" spans="7:11" ht="28.5" customHeight="1" x14ac:dyDescent="0.2">
      <c r="G105" s="31">
        <v>7025</v>
      </c>
      <c r="H105" s="56" t="s">
        <v>122</v>
      </c>
      <c r="I105" s="32">
        <v>850</v>
      </c>
      <c r="J105" s="33" t="s">
        <v>41</v>
      </c>
      <c r="K105" s="39">
        <v>0</v>
      </c>
    </row>
    <row r="106" spans="7:11" ht="28.5" customHeight="1" x14ac:dyDescent="0.2">
      <c r="G106" s="31">
        <v>7026</v>
      </c>
      <c r="H106" s="56" t="s">
        <v>123</v>
      </c>
      <c r="I106" s="32">
        <v>600</v>
      </c>
      <c r="J106" s="33" t="s">
        <v>41</v>
      </c>
      <c r="K106" s="39">
        <v>0</v>
      </c>
    </row>
    <row r="107" spans="7:11" ht="28.5" customHeight="1" x14ac:dyDescent="0.2">
      <c r="G107" s="31">
        <v>7027</v>
      </c>
      <c r="H107" s="56" t="s">
        <v>124</v>
      </c>
      <c r="I107" s="32">
        <v>861</v>
      </c>
      <c r="J107" s="33" t="s">
        <v>41</v>
      </c>
      <c r="K107" s="39">
        <v>0</v>
      </c>
    </row>
    <row r="108" spans="7:11" ht="28.5" customHeight="1" x14ac:dyDescent="0.2">
      <c r="G108" s="31">
        <v>7028</v>
      </c>
      <c r="H108" s="56" t="s">
        <v>125</v>
      </c>
      <c r="I108" s="32">
        <v>1352</v>
      </c>
      <c r="J108" s="33" t="s">
        <v>41</v>
      </c>
      <c r="K108" s="39">
        <v>0</v>
      </c>
    </row>
    <row r="109" spans="7:11" ht="28.5" customHeight="1" x14ac:dyDescent="0.2">
      <c r="G109" s="31">
        <v>7029</v>
      </c>
      <c r="H109" s="56" t="s">
        <v>126</v>
      </c>
      <c r="I109" s="32">
        <v>672</v>
      </c>
      <c r="J109" s="33" t="s">
        <v>41</v>
      </c>
      <c r="K109" s="39">
        <v>0</v>
      </c>
    </row>
    <row r="110" spans="7:11" ht="28.5" customHeight="1" x14ac:dyDescent="0.2">
      <c r="G110" s="31">
        <v>7030</v>
      </c>
      <c r="H110" s="56" t="s">
        <v>127</v>
      </c>
      <c r="I110" s="32">
        <v>765</v>
      </c>
      <c r="J110" s="33" t="s">
        <v>41</v>
      </c>
      <c r="K110" s="39">
        <v>0</v>
      </c>
    </row>
    <row r="111" spans="7:11" ht="28.5" customHeight="1" x14ac:dyDescent="0.2">
      <c r="G111" s="31">
        <v>7031</v>
      </c>
      <c r="H111" s="56" t="s">
        <v>128</v>
      </c>
      <c r="I111" s="32">
        <v>1016</v>
      </c>
      <c r="J111" s="33" t="s">
        <v>41</v>
      </c>
      <c r="K111" s="39">
        <v>0</v>
      </c>
    </row>
    <row r="112" spans="7:11" ht="28.5" customHeight="1" x14ac:dyDescent="0.2">
      <c r="G112" s="31">
        <v>7032</v>
      </c>
      <c r="H112" s="56" t="s">
        <v>129</v>
      </c>
      <c r="I112" s="32">
        <v>434</v>
      </c>
      <c r="J112" s="33" t="s">
        <v>41</v>
      </c>
      <c r="K112" s="39">
        <v>0</v>
      </c>
    </row>
    <row r="113" spans="7:11" ht="28.5" customHeight="1" x14ac:dyDescent="0.2">
      <c r="G113" s="31">
        <v>7033</v>
      </c>
      <c r="H113" s="56" t="s">
        <v>130</v>
      </c>
      <c r="I113" s="32">
        <v>681</v>
      </c>
      <c r="J113" s="33" t="s">
        <v>41</v>
      </c>
      <c r="K113" s="39">
        <v>0</v>
      </c>
    </row>
    <row r="114" spans="7:11" ht="28.5" customHeight="1" x14ac:dyDescent="0.2">
      <c r="G114" s="31">
        <v>7035</v>
      </c>
      <c r="H114" s="56" t="s">
        <v>131</v>
      </c>
      <c r="I114" s="32">
        <v>803</v>
      </c>
      <c r="J114" s="33" t="s">
        <v>41</v>
      </c>
      <c r="K114" s="39">
        <v>0</v>
      </c>
    </row>
    <row r="115" spans="7:11" ht="28.5" customHeight="1" x14ac:dyDescent="0.2">
      <c r="G115" s="31">
        <v>7036</v>
      </c>
      <c r="H115" s="56" t="s">
        <v>132</v>
      </c>
      <c r="I115" s="32">
        <v>2157</v>
      </c>
      <c r="J115" s="33" t="s">
        <v>41</v>
      </c>
      <c r="K115" s="39">
        <v>0</v>
      </c>
    </row>
    <row r="116" spans="7:11" ht="28.5" customHeight="1" x14ac:dyDescent="0.2">
      <c r="G116" s="31">
        <v>7037</v>
      </c>
      <c r="H116" s="56" t="s">
        <v>133</v>
      </c>
      <c r="I116" s="32">
        <v>761</v>
      </c>
      <c r="J116" s="33" t="s">
        <v>41</v>
      </c>
      <c r="K116" s="39">
        <v>0</v>
      </c>
    </row>
    <row r="117" spans="7:11" ht="28.5" customHeight="1" x14ac:dyDescent="0.2">
      <c r="G117" s="31">
        <v>7043</v>
      </c>
      <c r="H117" s="56" t="s">
        <v>134</v>
      </c>
      <c r="I117" s="32">
        <v>764</v>
      </c>
      <c r="J117" s="33" t="s">
        <v>41</v>
      </c>
      <c r="K117" s="39">
        <v>0</v>
      </c>
    </row>
    <row r="118" spans="7:11" ht="28.5" customHeight="1" x14ac:dyDescent="0.2">
      <c r="G118" s="31">
        <v>7046</v>
      </c>
      <c r="H118" s="56" t="s">
        <v>135</v>
      </c>
      <c r="I118" s="32">
        <v>1351</v>
      </c>
      <c r="J118" s="33" t="s">
        <v>41</v>
      </c>
      <c r="K118" s="39">
        <v>0</v>
      </c>
    </row>
  </sheetData>
  <autoFilter ref="B34:K72"/>
  <mergeCells count="1">
    <mergeCell ref="G21:H21"/>
  </mergeCells>
  <conditionalFormatting sqref="I4:AM4">
    <cfRule type="cellIs" dxfId="35" priority="38" stopIfTrue="1" operator="equal">
      <formula>"Вс"</formula>
    </cfRule>
    <cfRule type="cellIs" dxfId="34" priority="39" stopIfTrue="1" operator="equal">
      <formula>"Сб"</formula>
    </cfRule>
  </conditionalFormatting>
  <conditionalFormatting sqref="I4:AM4">
    <cfRule type="cellIs" dxfId="33" priority="37" stopIfTrue="1" operator="greaterThan">
      <formula>5</formula>
    </cfRule>
  </conditionalFormatting>
  <conditionalFormatting sqref="K54 K56:K57 K114:K118 K38:K50 K64:K73">
    <cfRule type="cellIs" dxfId="32" priority="36" stopIfTrue="1" operator="equal">
      <formula>1</formula>
    </cfRule>
  </conditionalFormatting>
  <conditionalFormatting sqref="K58:K59">
    <cfRule type="cellIs" dxfId="31" priority="35" stopIfTrue="1" operator="equal">
      <formula>1</formula>
    </cfRule>
  </conditionalFormatting>
  <conditionalFormatting sqref="K37">
    <cfRule type="cellIs" dxfId="30" priority="34" stopIfTrue="1" operator="equal">
      <formula>1</formula>
    </cfRule>
  </conditionalFormatting>
  <conditionalFormatting sqref="K36">
    <cfRule type="cellIs" dxfId="29" priority="33" stopIfTrue="1" operator="equal">
      <formula>1</formula>
    </cfRule>
  </conditionalFormatting>
  <conditionalFormatting sqref="K60">
    <cfRule type="cellIs" dxfId="28" priority="32" stopIfTrue="1" operator="equal">
      <formula>1</formula>
    </cfRule>
  </conditionalFormatting>
  <conditionalFormatting sqref="K53">
    <cfRule type="cellIs" dxfId="27" priority="30" stopIfTrue="1" operator="equal">
      <formula>1</formula>
    </cfRule>
  </conditionalFormatting>
  <conditionalFormatting sqref="K55">
    <cfRule type="cellIs" dxfId="26" priority="29" stopIfTrue="1" operator="equal">
      <formula>1</formula>
    </cfRule>
  </conditionalFormatting>
  <conditionalFormatting sqref="K61:K62">
    <cfRule type="cellIs" dxfId="25" priority="28" stopIfTrue="1" operator="equal">
      <formula>1</formula>
    </cfRule>
  </conditionalFormatting>
  <conditionalFormatting sqref="K51:K52">
    <cfRule type="cellIs" dxfId="24" priority="27" stopIfTrue="1" operator="equal">
      <formula>1</formula>
    </cfRule>
  </conditionalFormatting>
  <conditionalFormatting sqref="K63">
    <cfRule type="cellIs" dxfId="23" priority="26" stopIfTrue="1" operator="equal">
      <formula>1</formula>
    </cfRule>
  </conditionalFormatting>
  <conditionalFormatting sqref="K75">
    <cfRule type="cellIs" dxfId="22" priority="25" stopIfTrue="1" operator="equal">
      <formula>1</formula>
    </cfRule>
  </conditionalFormatting>
  <conditionalFormatting sqref="K77:K78 K80">
    <cfRule type="cellIs" dxfId="21" priority="24" stopIfTrue="1" operator="equal">
      <formula>1</formula>
    </cfRule>
  </conditionalFormatting>
  <conditionalFormatting sqref="K81">
    <cfRule type="cellIs" dxfId="20" priority="23" stopIfTrue="1" operator="equal">
      <formula>1</formula>
    </cfRule>
  </conditionalFormatting>
  <conditionalFormatting sqref="K84:K85">
    <cfRule type="cellIs" dxfId="19" priority="22" stopIfTrue="1" operator="equal">
      <formula>1</formula>
    </cfRule>
  </conditionalFormatting>
  <conditionalFormatting sqref="K87">
    <cfRule type="cellIs" dxfId="18" priority="21" stopIfTrue="1" operator="equal">
      <formula>1</formula>
    </cfRule>
  </conditionalFormatting>
  <conditionalFormatting sqref="K91">
    <cfRule type="cellIs" dxfId="17" priority="20" stopIfTrue="1" operator="equal">
      <formula>1</formula>
    </cfRule>
  </conditionalFormatting>
  <conditionalFormatting sqref="K89">
    <cfRule type="cellIs" dxfId="16" priority="19" stopIfTrue="1" operator="equal">
      <formula>1</formula>
    </cfRule>
  </conditionalFormatting>
  <conditionalFormatting sqref="K92:K96 K100:K103 K107:K108 K112:K113">
    <cfRule type="cellIs" dxfId="15" priority="17" stopIfTrue="1" operator="equal">
      <formula>1</formula>
    </cfRule>
  </conditionalFormatting>
  <conditionalFormatting sqref="K76">
    <cfRule type="cellIs" dxfId="14" priority="16" stopIfTrue="1" operator="equal">
      <formula>1</formula>
    </cfRule>
  </conditionalFormatting>
  <conditionalFormatting sqref="K79">
    <cfRule type="cellIs" dxfId="13" priority="15" stopIfTrue="1" operator="equal">
      <formula>1</formula>
    </cfRule>
  </conditionalFormatting>
  <conditionalFormatting sqref="K82">
    <cfRule type="cellIs" dxfId="12" priority="14" stopIfTrue="1" operator="equal">
      <formula>1</formula>
    </cfRule>
  </conditionalFormatting>
  <conditionalFormatting sqref="K83">
    <cfRule type="cellIs" dxfId="11" priority="13" stopIfTrue="1" operator="equal">
      <formula>1</formula>
    </cfRule>
  </conditionalFormatting>
  <conditionalFormatting sqref="K86">
    <cfRule type="cellIs" dxfId="10" priority="12" stopIfTrue="1" operator="equal">
      <formula>1</formula>
    </cfRule>
  </conditionalFormatting>
  <conditionalFormatting sqref="K88">
    <cfRule type="cellIs" dxfId="9" priority="11" stopIfTrue="1" operator="equal">
      <formula>1</formula>
    </cfRule>
  </conditionalFormatting>
  <conditionalFormatting sqref="K90">
    <cfRule type="cellIs" dxfId="8" priority="10" stopIfTrue="1" operator="equal">
      <formula>1</formula>
    </cfRule>
  </conditionalFormatting>
  <conditionalFormatting sqref="K97">
    <cfRule type="cellIs" dxfId="7" priority="9" stopIfTrue="1" operator="equal">
      <formula>1</formula>
    </cfRule>
  </conditionalFormatting>
  <conditionalFormatting sqref="K98">
    <cfRule type="cellIs" dxfId="6" priority="8" stopIfTrue="1" operator="equal">
      <formula>1</formula>
    </cfRule>
  </conditionalFormatting>
  <conditionalFormatting sqref="K104:K106">
    <cfRule type="cellIs" dxfId="5" priority="7" stopIfTrue="1" operator="equal">
      <formula>1</formula>
    </cfRule>
  </conditionalFormatting>
  <conditionalFormatting sqref="K109">
    <cfRule type="cellIs" dxfId="4" priority="6" stopIfTrue="1" operator="equal">
      <formula>1</formula>
    </cfRule>
  </conditionalFormatting>
  <conditionalFormatting sqref="K110">
    <cfRule type="cellIs" dxfId="3" priority="5" stopIfTrue="1" operator="equal">
      <formula>1</formula>
    </cfRule>
  </conditionalFormatting>
  <conditionalFormatting sqref="K111">
    <cfRule type="cellIs" dxfId="2" priority="4" stopIfTrue="1" operator="equal">
      <formula>1</formula>
    </cfRule>
  </conditionalFormatting>
  <conditionalFormatting sqref="K99">
    <cfRule type="cellIs" dxfId="1" priority="2" stopIfTrue="1" operator="equal">
      <formula>1</formula>
    </cfRule>
  </conditionalFormatting>
  <conditionalFormatting sqref="K74">
    <cfRule type="cellIs" dxfId="0" priority="1" stopIfTrue="1" operator="equal">
      <formula>1</formula>
    </cfRule>
  </conditionalFormatting>
  <dataValidations disablePrompts="1" count="2">
    <dataValidation type="list" allowBlank="1" showInputMessage="1" showErrorMessage="1" sqref="C50:C57 C36:C43">
      <formula1>"Киевская,Крым,Ровенская,Житомирская,Тернопольская"</formula1>
    </dataValidation>
    <dataValidation type="list" allowBlank="1" showInputMessage="1" showErrorMessage="1" sqref="B36:B57">
      <formula1>"ЮГ,ЦЕНТР,ЗАПАД"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зазначити місяць</vt:lpstr>
    </vt:vector>
  </TitlesOfParts>
  <Company>Music Mall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</dc:creator>
  <cp:lastModifiedBy>Сліпанчук Віталій</cp:lastModifiedBy>
  <cp:lastPrinted>2010-11-17T12:40:36Z</cp:lastPrinted>
  <dcterms:created xsi:type="dcterms:W3CDTF">2009-02-20T11:32:42Z</dcterms:created>
  <dcterms:modified xsi:type="dcterms:W3CDTF">2023-12-05T08:15:41Z</dcterms:modified>
</cp:coreProperties>
</file>