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Q:\Развитие торговли\Департамент маркетинга и продаж\02 Отдел управления акциями\ДМП, БЮДЖЕТЫ\Прайс_Общие данные маркетинга\2024\"/>
    </mc:Choice>
  </mc:AlternateContent>
  <bookViews>
    <workbookView xWindow="-105" yWindow="-105" windowWidth="23250" windowHeight="12570" tabRatio="877"/>
  </bookViews>
  <sheets>
    <sheet name="МАРКЕТИНГ ПРАЙС 2024" sheetId="1" r:id="rId1"/>
    <sheet name="ДМП" sheetId="2" r:id="rId2"/>
    <sheet name="ДМП Coffe Point" sheetId="16" r:id="rId3"/>
    <sheet name="КАСА" sheetId="3" r:id="rId4"/>
    <sheet name="Кіл-ть кас по ТП" sheetId="19" r:id="rId5"/>
    <sheet name="АКЦІЇ" sheetId="4" r:id="rId6"/>
    <sheet name="Вартість Акцій" sheetId="5" r:id="rId7"/>
    <sheet name="CRM" sheetId="21" r:id="rId8"/>
    <sheet name="Відео реклама" sheetId="17" r:id="rId9"/>
    <sheet name="Реклама" sheetId="7" r:id="rId10"/>
    <sheet name="Прайс Е-маркет" sheetId="22" r:id="rId11"/>
    <sheet name="Пакетні пропозиції" sheetId="23" r:id="rId12"/>
    <sheet name="Отчет CRM" sheetId="15" state="hidden" r:id="rId13"/>
    <sheet name="Дислокація магазинів" sheetId="10" r:id="rId14"/>
    <sheet name="Контакти" sheetId="13" r:id="rId15"/>
  </sheets>
  <externalReferences>
    <externalReference r:id="rId16"/>
  </externalReferences>
  <definedNames>
    <definedName name="_xlnm._FilterDatabase" localSheetId="6" hidden="1">'Вартість Акцій'!$A$7:$F$570</definedName>
    <definedName name="_xlnm._FilterDatabase" localSheetId="13" hidden="1">'Дислокація магазинів'!$A$2:$H$85</definedName>
    <definedName name="_xlnm._FilterDatabase" localSheetId="4" hidden="1">'Кіл-ть кас по ТП'!$A$4:$J$87</definedName>
  </definedNames>
  <calcPr calcId="162913"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23" l="1"/>
  <c r="H21" i="23" s="1"/>
  <c r="F21" i="23"/>
  <c r="G20" i="23"/>
  <c r="H20" i="23" s="1"/>
  <c r="F20" i="23"/>
  <c r="E20" i="23"/>
  <c r="D20" i="23"/>
  <c r="C20" i="23"/>
  <c r="H19" i="23"/>
  <c r="G19" i="23"/>
  <c r="F19" i="23"/>
  <c r="E19" i="23"/>
  <c r="D19" i="23"/>
  <c r="C19" i="23"/>
  <c r="H18" i="23"/>
  <c r="G18" i="23"/>
  <c r="F18" i="23"/>
  <c r="E18" i="23"/>
  <c r="D18" i="23"/>
  <c r="C18" i="23"/>
  <c r="F17" i="23"/>
  <c r="G17" i="23" s="1"/>
  <c r="H17" i="23" s="1"/>
  <c r="E17" i="23"/>
  <c r="D17" i="23"/>
  <c r="C17" i="23"/>
  <c r="E13" i="23"/>
  <c r="G12" i="23"/>
  <c r="H12" i="23" s="1"/>
  <c r="G11" i="23"/>
  <c r="H10" i="23"/>
  <c r="G9" i="23"/>
  <c r="H9" i="23" s="1"/>
  <c r="F9" i="23"/>
  <c r="D9" i="23"/>
  <c r="E9" i="23" s="1"/>
  <c r="C9" i="23"/>
  <c r="G8" i="23"/>
  <c r="H8" i="23" s="1"/>
  <c r="F8" i="23"/>
  <c r="D8" i="23"/>
  <c r="E8" i="23" s="1"/>
  <c r="D4" i="23"/>
  <c r="D6" i="23" s="1"/>
  <c r="C4" i="23"/>
  <c r="C6" i="23" s="1"/>
  <c r="E15" i="22"/>
  <c r="E4" i="23" l="1"/>
  <c r="E6" i="23" s="1"/>
  <c r="G4" i="23"/>
  <c r="G6" i="23" s="1"/>
  <c r="F4" i="23"/>
  <c r="F6" i="23" s="1"/>
  <c r="H11" i="23"/>
  <c r="H4" i="23" s="1"/>
  <c r="H6" i="23" s="1"/>
  <c r="M38" i="3"/>
  <c r="L38" i="3"/>
  <c r="K38" i="3"/>
  <c r="J38" i="3"/>
  <c r="I38" i="3"/>
  <c r="H38" i="3"/>
  <c r="M37" i="3"/>
  <c r="L37" i="3"/>
  <c r="K37" i="3"/>
  <c r="J37" i="3"/>
  <c r="I37" i="3"/>
  <c r="H37" i="3"/>
  <c r="G38" i="3"/>
  <c r="G37" i="3"/>
  <c r="N38" i="3" l="1"/>
  <c r="O38" i="3" s="1"/>
  <c r="N37" i="3"/>
  <c r="O37" i="3" s="1"/>
  <c r="C31" i="17"/>
  <c r="M83" i="3" l="1"/>
  <c r="L83" i="3"/>
  <c r="K83" i="3"/>
  <c r="J83" i="3"/>
  <c r="I83" i="3"/>
  <c r="H83" i="3"/>
  <c r="G83" i="3"/>
  <c r="F83" i="3"/>
  <c r="M82" i="3"/>
  <c r="L82" i="3"/>
  <c r="K82" i="3"/>
  <c r="J82" i="3"/>
  <c r="I82" i="3"/>
  <c r="H82" i="3"/>
  <c r="G82" i="3"/>
  <c r="F82" i="3"/>
  <c r="M81" i="3"/>
  <c r="L81" i="3"/>
  <c r="K81" i="3"/>
  <c r="J81" i="3"/>
  <c r="I81" i="3"/>
  <c r="H81" i="3"/>
  <c r="G81" i="3"/>
  <c r="F81" i="3"/>
  <c r="C1" i="16" l="1"/>
  <c r="E5" i="16"/>
  <c r="E6" i="16"/>
  <c r="E7" i="16"/>
  <c r="E8" i="16"/>
  <c r="E9" i="16"/>
  <c r="E10" i="16"/>
  <c r="E13" i="16"/>
  <c r="E14" i="16"/>
  <c r="E15" i="16"/>
  <c r="E16" i="16"/>
  <c r="E17" i="16"/>
  <c r="E18" i="16"/>
  <c r="E21" i="16"/>
  <c r="E22" i="16"/>
  <c r="E23" i="16"/>
  <c r="E24" i="16"/>
  <c r="E3" i="16"/>
  <c r="E4" i="16"/>
  <c r="E11" i="16"/>
  <c r="E12" i="16"/>
  <c r="E19" i="16"/>
  <c r="E20" i="16"/>
  <c r="E25" i="16"/>
  <c r="D1" i="16"/>
  <c r="E1" i="16" l="1"/>
  <c r="K9" i="15"/>
  <c r="J9" i="15"/>
  <c r="K8" i="15"/>
  <c r="J8" i="15"/>
  <c r="K7" i="15"/>
  <c r="J7" i="15"/>
  <c r="K6" i="15"/>
  <c r="J6" i="15"/>
  <c r="F50" i="3" l="1"/>
  <c r="G50" i="3"/>
  <c r="H50" i="3"/>
  <c r="I50" i="3"/>
  <c r="J50" i="3"/>
  <c r="K50" i="3"/>
  <c r="L50" i="3"/>
  <c r="M50" i="3"/>
  <c r="F51" i="3"/>
  <c r="G51" i="3"/>
  <c r="H51" i="3"/>
  <c r="I51" i="3"/>
  <c r="J51" i="3"/>
  <c r="K51" i="3"/>
  <c r="L51" i="3"/>
  <c r="M51" i="3"/>
  <c r="F52" i="3"/>
  <c r="G52" i="3"/>
  <c r="H52" i="3"/>
  <c r="I52" i="3"/>
  <c r="J52" i="3"/>
  <c r="K52" i="3"/>
  <c r="L52" i="3"/>
  <c r="M52" i="3"/>
  <c r="F53" i="3"/>
  <c r="G53" i="3"/>
  <c r="H53" i="3"/>
  <c r="I53" i="3"/>
  <c r="J53" i="3"/>
  <c r="K53" i="3"/>
  <c r="L53" i="3"/>
  <c r="M53" i="3"/>
  <c r="F54" i="3"/>
  <c r="G54" i="3"/>
  <c r="H54" i="3"/>
  <c r="I54" i="3"/>
  <c r="J54" i="3"/>
  <c r="K54" i="3"/>
  <c r="L54" i="3"/>
  <c r="M54" i="3"/>
  <c r="N54" i="3" l="1"/>
  <c r="O54" i="3" s="1"/>
  <c r="N53" i="3"/>
  <c r="O53" i="3" s="1"/>
  <c r="N52" i="3"/>
  <c r="O52" i="3" s="1"/>
  <c r="N51" i="3"/>
  <c r="O51" i="3" s="1"/>
  <c r="N50" i="3"/>
  <c r="O50" i="3" s="1"/>
  <c r="M49" i="3"/>
  <c r="L49" i="3"/>
  <c r="K49" i="3"/>
  <c r="J49" i="3"/>
  <c r="I49" i="3"/>
  <c r="H49" i="3"/>
  <c r="G49" i="3"/>
  <c r="F49" i="3"/>
  <c r="M48" i="3"/>
  <c r="L48" i="3"/>
  <c r="K48" i="3"/>
  <c r="J48" i="3"/>
  <c r="I48" i="3"/>
  <c r="H48" i="3"/>
  <c r="G48" i="3"/>
  <c r="F48" i="3"/>
  <c r="M47" i="3"/>
  <c r="L47" i="3"/>
  <c r="K47" i="3"/>
  <c r="J47" i="3"/>
  <c r="I47" i="3"/>
  <c r="H47" i="3"/>
  <c r="G47" i="3"/>
  <c r="F47" i="3"/>
  <c r="M46" i="3"/>
  <c r="L46" i="3"/>
  <c r="K46" i="3"/>
  <c r="J46" i="3"/>
  <c r="I46" i="3"/>
  <c r="H46" i="3"/>
  <c r="G46" i="3"/>
  <c r="F46" i="3"/>
  <c r="M45" i="3"/>
  <c r="L45" i="3"/>
  <c r="K45" i="3"/>
  <c r="J45" i="3"/>
  <c r="I45" i="3"/>
  <c r="H45" i="3"/>
  <c r="G45" i="3"/>
  <c r="F45" i="3"/>
  <c r="M44" i="3"/>
  <c r="L44" i="3"/>
  <c r="K44" i="3"/>
  <c r="J44" i="3"/>
  <c r="I44" i="3"/>
  <c r="H44" i="3"/>
  <c r="G44" i="3"/>
  <c r="F44" i="3"/>
  <c r="M43" i="3"/>
  <c r="L43" i="3"/>
  <c r="K43" i="3"/>
  <c r="J43" i="3"/>
  <c r="I43" i="3"/>
  <c r="H43" i="3"/>
  <c r="G43" i="3"/>
  <c r="F43" i="3"/>
  <c r="N79" i="3"/>
  <c r="N78" i="3"/>
  <c r="N43" i="3" l="1"/>
  <c r="O43" i="3" s="1"/>
  <c r="N44" i="3"/>
  <c r="O44" i="3" s="1"/>
  <c r="N45" i="3"/>
  <c r="O45" i="3" s="1"/>
  <c r="N46" i="3"/>
  <c r="O46" i="3" s="1"/>
  <c r="N47" i="3"/>
  <c r="O47" i="3" s="1"/>
  <c r="N48" i="3"/>
  <c r="O48" i="3" s="1"/>
  <c r="N49" i="3"/>
  <c r="O49" i="3" s="1"/>
  <c r="N82" i="3"/>
  <c r="O82" i="3" s="1"/>
  <c r="N81" i="3"/>
  <c r="M72" i="3"/>
  <c r="L72" i="3"/>
  <c r="K72" i="3"/>
  <c r="J72" i="3"/>
  <c r="I72" i="3"/>
  <c r="H72" i="3"/>
  <c r="G72" i="3"/>
  <c r="F72" i="3"/>
  <c r="N70" i="3"/>
  <c r="N69" i="3"/>
  <c r="M42" i="3"/>
  <c r="L42" i="3"/>
  <c r="K42" i="3"/>
  <c r="J42" i="3"/>
  <c r="I42" i="3"/>
  <c r="H42" i="3"/>
  <c r="G42" i="3"/>
  <c r="F42" i="3"/>
  <c r="F40" i="3"/>
  <c r="M40" i="3"/>
  <c r="L40" i="3"/>
  <c r="K40" i="3"/>
  <c r="J40" i="3"/>
  <c r="I40" i="3"/>
  <c r="H40" i="3"/>
  <c r="G40" i="3"/>
  <c r="N40" i="3" l="1"/>
  <c r="O40" i="3" s="1"/>
  <c r="N72" i="3"/>
  <c r="O72" i="3" s="1"/>
  <c r="O74" i="3" s="1"/>
  <c r="N83" i="3"/>
  <c r="O83" i="3" s="1"/>
  <c r="O81" i="3"/>
  <c r="N42" i="3"/>
  <c r="O42" i="3" s="1"/>
  <c r="N4" i="10"/>
  <c r="M4" i="10"/>
  <c r="L4" i="10"/>
  <c r="N3" i="10"/>
  <c r="M3" i="10"/>
  <c r="L3" i="10"/>
  <c r="M63" i="3"/>
  <c r="L63" i="3"/>
  <c r="K63" i="3"/>
  <c r="J63" i="3"/>
  <c r="I63" i="3"/>
  <c r="H63" i="3"/>
  <c r="G63" i="3"/>
  <c r="F63" i="3"/>
  <c r="N61" i="3"/>
  <c r="N60" i="3"/>
  <c r="M41" i="3"/>
  <c r="L41" i="3"/>
  <c r="K41" i="3"/>
  <c r="J41" i="3"/>
  <c r="I41" i="3"/>
  <c r="H41" i="3"/>
  <c r="G41" i="3"/>
  <c r="F41" i="3"/>
  <c r="M39" i="3"/>
  <c r="L39" i="3"/>
  <c r="K39" i="3"/>
  <c r="J39" i="3"/>
  <c r="I39" i="3"/>
  <c r="H39" i="3"/>
  <c r="G39" i="3"/>
  <c r="F39" i="3"/>
  <c r="M36" i="3"/>
  <c r="L36" i="3"/>
  <c r="K36" i="3"/>
  <c r="J36" i="3"/>
  <c r="I36" i="3"/>
  <c r="H36" i="3"/>
  <c r="G36" i="3"/>
  <c r="F36" i="3"/>
  <c r="M35" i="3"/>
  <c r="L35" i="3"/>
  <c r="K35" i="3"/>
  <c r="J35" i="3"/>
  <c r="I35" i="3"/>
  <c r="H35" i="3"/>
  <c r="G35" i="3"/>
  <c r="F35" i="3"/>
  <c r="N33" i="3"/>
  <c r="N32" i="3"/>
  <c r="N74" i="3" l="1"/>
  <c r="O85" i="3"/>
  <c r="N85" i="3"/>
  <c r="N35" i="3"/>
  <c r="O35" i="3" s="1"/>
  <c r="N36" i="3"/>
  <c r="O36" i="3" s="1"/>
  <c r="N39" i="3"/>
  <c r="O39" i="3" s="1"/>
  <c r="N41" i="3"/>
  <c r="O41" i="3" s="1"/>
  <c r="N5" i="10"/>
  <c r="M5" i="10"/>
  <c r="L5" i="10"/>
  <c r="K4" i="10"/>
  <c r="N63" i="3"/>
  <c r="O63" i="3" s="1"/>
  <c r="O65" i="3" s="1"/>
  <c r="K3" i="10"/>
  <c r="O56" i="3" l="1"/>
  <c r="N65" i="3"/>
  <c r="N56" i="3"/>
  <c r="K5" i="10"/>
</calcChain>
</file>

<file path=xl/comments1.xml><?xml version="1.0" encoding="utf-8"?>
<comments xmlns="http://schemas.openxmlformats.org/spreadsheetml/2006/main">
  <authors>
    <author>Москвичёв Дмитрий</author>
    <author>Слипанчук Виталий</author>
  </authors>
  <commentList>
    <comment ref="E34" authorId="0" shapeId="0">
      <text>
        <r>
          <rPr>
            <b/>
            <sz val="8"/>
            <color indexed="81"/>
            <rFont val="Tahoma"/>
            <family val="2"/>
            <charset val="204"/>
          </rPr>
          <t>Москвичёв Дмитрий:</t>
        </r>
        <r>
          <rPr>
            <sz val="8"/>
            <color indexed="81"/>
            <rFont val="Tahoma"/>
            <family val="2"/>
            <charset val="204"/>
          </rPr>
          <t xml:space="preserve">
При изменении количества ед обрудования будет менятся расчет стоимости размещения в мес.
</t>
        </r>
      </text>
    </comment>
    <comment ref="E62" authorId="0" shapeId="0">
      <text>
        <r>
          <rPr>
            <b/>
            <sz val="8"/>
            <color indexed="81"/>
            <rFont val="Tahoma"/>
            <family val="2"/>
            <charset val="204"/>
          </rPr>
          <t>Москвичёв Дмитрий:</t>
        </r>
        <r>
          <rPr>
            <sz val="8"/>
            <color indexed="81"/>
            <rFont val="Tahoma"/>
            <family val="2"/>
            <charset val="204"/>
          </rPr>
          <t xml:space="preserve">
При изменении количества ед обрудования будет менятся расчет стоимости размещения в мес.
</t>
        </r>
      </text>
    </comment>
    <comment ref="E71" authorId="0" shapeId="0">
      <text>
        <r>
          <rPr>
            <b/>
            <sz val="8"/>
            <color indexed="81"/>
            <rFont val="Tahoma"/>
            <family val="2"/>
            <charset val="204"/>
          </rPr>
          <t>Москвичёв Дмитрий:</t>
        </r>
        <r>
          <rPr>
            <sz val="8"/>
            <color indexed="81"/>
            <rFont val="Tahoma"/>
            <family val="2"/>
            <charset val="204"/>
          </rPr>
          <t xml:space="preserve">
При изменении количества ед обрудования будет менятся расчет стоимости размещения в мес.
</t>
        </r>
      </text>
    </comment>
    <comment ref="E80" authorId="0" shapeId="0">
      <text>
        <r>
          <rPr>
            <b/>
            <sz val="8"/>
            <color indexed="81"/>
            <rFont val="Tahoma"/>
            <family val="2"/>
            <charset val="204"/>
          </rPr>
          <t>Москвичёв Дмитрий:</t>
        </r>
        <r>
          <rPr>
            <sz val="8"/>
            <color indexed="81"/>
            <rFont val="Tahoma"/>
            <family val="2"/>
            <charset val="204"/>
          </rPr>
          <t xml:space="preserve">
При изменении количества ед обрудования будет менятся расчет стоимости размещения в мес.
</t>
        </r>
      </text>
    </comment>
    <comment ref="E83" authorId="1" shapeId="0">
      <text>
        <r>
          <rPr>
            <b/>
            <sz val="9"/>
            <color indexed="81"/>
            <rFont val="Tahoma"/>
            <family val="2"/>
            <charset val="204"/>
          </rPr>
          <t>Слипанчук Виталий
Можуть розміщуватись гачки</t>
        </r>
      </text>
    </comment>
  </commentList>
</comments>
</file>

<file path=xl/sharedStrings.xml><?xml version="1.0" encoding="utf-8"?>
<sst xmlns="http://schemas.openxmlformats.org/spreadsheetml/2006/main" count="3807" uniqueCount="1762">
  <si>
    <t>№п.п</t>
  </si>
  <si>
    <t>POS</t>
  </si>
  <si>
    <t>Реклама</t>
  </si>
  <si>
    <t>ПРОМО</t>
  </si>
  <si>
    <t>1 день</t>
  </si>
  <si>
    <t>________________________</t>
  </si>
  <si>
    <t>Москвичев Дмитрий</t>
  </si>
  <si>
    <t>120*80 см</t>
  </si>
  <si>
    <t>100*210 см</t>
  </si>
  <si>
    <t>210*90 см</t>
  </si>
  <si>
    <t>100*70 см</t>
  </si>
  <si>
    <t>F1</t>
  </si>
  <si>
    <t>F2</t>
  </si>
  <si>
    <t>F3</t>
  </si>
  <si>
    <t>F4</t>
  </si>
  <si>
    <t>F5</t>
  </si>
  <si>
    <t>F6</t>
  </si>
  <si>
    <t>F7</t>
  </si>
  <si>
    <t>10~Свіжі овочі,гриби</t>
  </si>
  <si>
    <t>11~Свіжі фрукти,ягоди,соки</t>
  </si>
  <si>
    <t>12~Квашені,солені або інш.чин.обр.фрук.</t>
  </si>
  <si>
    <t>13~Горіхи, сухофрукти, насіння</t>
  </si>
  <si>
    <t>15~Заморожені фрукти,овочі,ягоди,гриби</t>
  </si>
  <si>
    <t>16~Яйця</t>
  </si>
  <si>
    <t>17~Молочні продукти</t>
  </si>
  <si>
    <t>18~Морозиво</t>
  </si>
  <si>
    <t>1A~Заморожене м'ясо</t>
  </si>
  <si>
    <t>1B~М'ясні продукти</t>
  </si>
  <si>
    <t>1C~М'ясні консерви</t>
  </si>
  <si>
    <t>М'ясні консерви</t>
  </si>
  <si>
    <t>1D~Рибні продукти</t>
  </si>
  <si>
    <t>1E~Хлібні вироби</t>
  </si>
  <si>
    <t>1F~Мучна кондитерка</t>
  </si>
  <si>
    <t>1G~Кулінарія</t>
  </si>
  <si>
    <t>1I~Діабетичні продукти</t>
  </si>
  <si>
    <t>1J~Здорова їжа (еколог.прод.)</t>
  </si>
  <si>
    <t>1K~Квіти,насін.,рослин.та засоб.д/вир.</t>
  </si>
  <si>
    <t>20~Дитяче харчування</t>
  </si>
  <si>
    <t>21~Кава,какао</t>
  </si>
  <si>
    <t>22~Чай</t>
  </si>
  <si>
    <t>23~Прянощі</t>
  </si>
  <si>
    <t>24~Добавки для приготування їжі</t>
  </si>
  <si>
    <t>25~Супи,бульйони</t>
  </si>
  <si>
    <t>26~Борошно</t>
  </si>
  <si>
    <t>27~Макаронні вироби</t>
  </si>
  <si>
    <t>28~Крупа</t>
  </si>
  <si>
    <t>29~Мюслі,каші,сухі сніданки,пластівці</t>
  </si>
  <si>
    <t>2A~Сіль</t>
  </si>
  <si>
    <t>2B~Цукор,замінники,крохмал,сода</t>
  </si>
  <si>
    <t>2C~Консерв.овочі і конс.напівфабрикати</t>
  </si>
  <si>
    <t>2D~Консерв.фрукти,компоти,варення,мед</t>
  </si>
  <si>
    <t>2E~Оцет,гірчиця,хрін</t>
  </si>
  <si>
    <t>2F~Соуси,кетчупи</t>
  </si>
  <si>
    <t>2G~Олія</t>
  </si>
  <si>
    <t>2H~Маргарин,жири,майонез</t>
  </si>
  <si>
    <t>2I~Цукерки, жувальні гумки</t>
  </si>
  <si>
    <t>2J~Шоколадні плитки, батончики, фігурки</t>
  </si>
  <si>
    <t>2K~Різні солодощі</t>
  </si>
  <si>
    <t>2L~Снеки</t>
  </si>
  <si>
    <t>30~Безалкогольні напої</t>
  </si>
  <si>
    <t>31~Міцні алкогольні напої</t>
  </si>
  <si>
    <t>32~Вино</t>
  </si>
  <si>
    <t>33~Пиво</t>
  </si>
  <si>
    <t>40~Прання та догляд за текстил.вироба</t>
  </si>
  <si>
    <t>41~Засоби для миття посуду</t>
  </si>
  <si>
    <t>42~Чистячі засоби д/домаш. господарсва</t>
  </si>
  <si>
    <t>43~Предмети домашнього господарства</t>
  </si>
  <si>
    <t>44~Текстиль домашнього господарства</t>
  </si>
  <si>
    <t>45~Освіжувачі повітря</t>
  </si>
  <si>
    <t>46~Паперові продукти</t>
  </si>
  <si>
    <t>47~Посуд та прилади для сервіровки</t>
  </si>
  <si>
    <t>48~Посуд для пригот. та зберігання їжі</t>
  </si>
  <si>
    <t>49~Інсектициди</t>
  </si>
  <si>
    <t>4A~Аксес. та засоби догляду за взуттям</t>
  </si>
  <si>
    <t>4B~Гігієна порожнини рота</t>
  </si>
  <si>
    <t>4C~Особиста гігіена (Очищуючі засоби)</t>
  </si>
  <si>
    <t>4D~Засоби догляду за волоссям</t>
  </si>
  <si>
    <t>4E~Декоративна косметика</t>
  </si>
  <si>
    <t>4F~Догляд за шкірою та нігтями</t>
  </si>
  <si>
    <t>4G~Товари для немовлят</t>
  </si>
  <si>
    <t>4H~Жіноча інтимна гігіена</t>
  </si>
  <si>
    <t>4I~Медичні товари</t>
  </si>
  <si>
    <t>4J~Засоби для гоління</t>
  </si>
  <si>
    <t>4K~Парфуми</t>
  </si>
  <si>
    <t>4L~Корм для собак</t>
  </si>
  <si>
    <t>4M~Корм для котів</t>
  </si>
  <si>
    <t>4N~Корм для різних тварин</t>
  </si>
  <si>
    <t>4P~Аксесуари для тварин</t>
  </si>
  <si>
    <t>50~Одяг</t>
  </si>
  <si>
    <t>51~Взуття</t>
  </si>
  <si>
    <t>53~Галантерея</t>
  </si>
  <si>
    <t>54~Іграшки</t>
  </si>
  <si>
    <t>55~Спортивні товари</t>
  </si>
  <si>
    <t>56~Досуг,туризм</t>
  </si>
  <si>
    <t>57~Книги,пресса</t>
  </si>
  <si>
    <t>58~Канцелярія</t>
  </si>
  <si>
    <t>59~Атрибутика для свят</t>
  </si>
  <si>
    <t>5A~Аудіо,відео товари та аксесуари</t>
  </si>
  <si>
    <t>5B~Фототовари та аксесуари</t>
  </si>
  <si>
    <t>5C~Побутові електроприл. та комп'ютер.</t>
  </si>
  <si>
    <t>5D~Інструм. д/будув.,ремон.та сантехн.</t>
  </si>
  <si>
    <t>5F~Меблі та оформлення приміщень</t>
  </si>
  <si>
    <t>5G~Автотовари</t>
  </si>
  <si>
    <t>5H~Засоби для пакування та зберігання</t>
  </si>
  <si>
    <t>5K~Матеріали та устатк.електронастан.</t>
  </si>
  <si>
    <t>5L~Засоби та прилади освітлення</t>
  </si>
  <si>
    <t>5M~Садово-огород. інвент. та приладдя</t>
  </si>
  <si>
    <t>5R~Кріпильні деталі (цвяхи,болти)</t>
  </si>
  <si>
    <t>5V~Засоби та інструм.д/покриття повер.</t>
  </si>
  <si>
    <t>SAP2</t>
  </si>
  <si>
    <t>Код</t>
  </si>
  <si>
    <t>Формат</t>
  </si>
  <si>
    <t>Sm2</t>
  </si>
  <si>
    <t>Total</t>
  </si>
  <si>
    <t>супермаркет</t>
  </si>
  <si>
    <t>центр</t>
  </si>
  <si>
    <t>Гайдашова Оксана</t>
  </si>
  <si>
    <t>Oksana.Gaydashova@novus.ua</t>
  </si>
  <si>
    <t>мобільний т: +38 050 417 60 42</t>
  </si>
  <si>
    <t>Формат ТП</t>
  </si>
  <si>
    <t>F8</t>
  </si>
  <si>
    <t>до 250</t>
  </si>
  <si>
    <t>до 550</t>
  </si>
  <si>
    <t>до 750</t>
  </si>
  <si>
    <t>до 1250</t>
  </si>
  <si>
    <t>до 1750</t>
  </si>
  <si>
    <t>до 2750</t>
  </si>
  <si>
    <t>до 5000</t>
  </si>
  <si>
    <t>до 6500</t>
  </si>
  <si>
    <t>ФОРМАТ А4</t>
  </si>
  <si>
    <t>до 1 000 м</t>
  </si>
  <si>
    <t>Супермаркет</t>
  </si>
  <si>
    <t>Vitaliy.Slipanchuk@novus.ua</t>
  </si>
  <si>
    <t xml:space="preserve">Dmytro.Moskvichov@novus.ua </t>
  </si>
  <si>
    <t>5S~Вироби для будівництва</t>
  </si>
  <si>
    <t>м.Рівне, вул.Гагаріна,26</t>
  </si>
  <si>
    <t>м.Тернопіль , вул. Перля, 3,</t>
  </si>
  <si>
    <t>м. Київ, вул. Кільцева дорога, 12</t>
  </si>
  <si>
    <t>м. Київ, пр.Броварський 17</t>
  </si>
  <si>
    <t>м. Київ, пр.Правди, 47</t>
  </si>
  <si>
    <t>м. Київ, пр. Палладіна, 7а</t>
  </si>
  <si>
    <t>м.Борисполь, вул.Київский шлях 2/6</t>
  </si>
  <si>
    <t>м. Київ, пр-т Бажана,8</t>
  </si>
  <si>
    <t>м. Київ, Хоткевича, 1а</t>
  </si>
  <si>
    <t>м. Київ,пл. Гостомельська,1</t>
  </si>
  <si>
    <t>м. Київ,пр. Лобановського, 4-д</t>
  </si>
  <si>
    <t>м. Київ, вул. Ломоносова,73</t>
  </si>
  <si>
    <t>м. Київ,пр.Броварський 18-Д</t>
  </si>
  <si>
    <t>м. Київ, вул. Воскресенська, 14а</t>
  </si>
  <si>
    <t xml:space="preserve">м. Київ,вул. Регенераторна, 4а </t>
  </si>
  <si>
    <t>м. Біла Церква, вул.Леваневського, 26Д</t>
  </si>
  <si>
    <t>м. Київ, вул. Сверстюка, 4/1</t>
  </si>
  <si>
    <t>м. Вишневе , вул. Святошинська,28</t>
  </si>
  <si>
    <t>м. Київ, вул. Кірпи,4</t>
  </si>
  <si>
    <t>м.Київ, вул. Святошинська,3</t>
  </si>
  <si>
    <t>м. Київ, вул. Дніпровська набережна, 17-А</t>
  </si>
  <si>
    <t>м.Київ,вул. Львівська,17</t>
  </si>
  <si>
    <t>м. Київ, вул. С. Русової, 1-А</t>
  </si>
  <si>
    <t>м. Київ, вул. Княжий затон 4/4</t>
  </si>
  <si>
    <t>м. Київ, вул. Івана Кавалерідзе, 1А</t>
  </si>
  <si>
    <t>м. Київ, вул. Іоана Павла ІІ, буд. 5</t>
  </si>
  <si>
    <t xml:space="preserve">м. Київ, Декабристів, 3 </t>
  </si>
  <si>
    <t>м. Вишневе , вул. Першотравнева, 26</t>
  </si>
  <si>
    <t>м. Київ, вул. Здолбунівська, 7-Г</t>
  </si>
  <si>
    <t>м. Київ, пл. П. Григоренко,18</t>
  </si>
  <si>
    <t>м. Київ,  Дружби народів, 16-А</t>
  </si>
  <si>
    <t>м. Буча, вул. Київо-Мироцька,104-Д</t>
  </si>
  <si>
    <t>м. Бровари, вул. Київська, 253</t>
  </si>
  <si>
    <t>м. Ірпінь, вул.Центральна, 2</t>
  </si>
  <si>
    <t>м. Київ, пр.  Героїв Сталінграда, 4а</t>
  </si>
  <si>
    <t>м. Київ, вул Златоустівська, буд. 48/5</t>
  </si>
  <si>
    <t>м. Київ, вул. Пулюя Івана, 8-А</t>
  </si>
  <si>
    <t>м. Ірпінь, вул. Українська, буд. 83 б, корпус 10 приміщення 106, корпус 11 приміщення 131, 132, 133, 134</t>
  </si>
  <si>
    <t>м. Київ, Генерала Ватутіна 2</t>
  </si>
  <si>
    <t>Київська область, Києво-Святошинський район, с. Новосілки, вул. Олександрівська, буд. 1-В, прим. 37, 55, 56, 56/А, 105</t>
  </si>
  <si>
    <t>м. Київ,пл.Славы,б/н,  підземний перехід</t>
  </si>
  <si>
    <t>60х15х150 см</t>
  </si>
  <si>
    <t>1 кв.</t>
  </si>
  <si>
    <t>Буча</t>
  </si>
  <si>
    <t>90*50*60 см</t>
  </si>
  <si>
    <t>210*80*80 см</t>
  </si>
  <si>
    <t>А4 формат</t>
  </si>
  <si>
    <t>А0(1), А0(2), А0(3), А0(4)</t>
  </si>
  <si>
    <t>А (7)</t>
  </si>
  <si>
    <t>А (8)</t>
  </si>
  <si>
    <t>А (9)</t>
  </si>
  <si>
    <t>А (10)</t>
  </si>
  <si>
    <t>А (11)</t>
  </si>
  <si>
    <t>А (12)</t>
  </si>
  <si>
    <t>С(1),С(2),С(3), С(4), С(5), С(6)</t>
  </si>
  <si>
    <t>С (7-8)</t>
  </si>
  <si>
    <t>С (9)</t>
  </si>
  <si>
    <t>В (1), В(2)</t>
  </si>
  <si>
    <t>В(3)</t>
  </si>
  <si>
    <t>В 3</t>
  </si>
  <si>
    <t>В 4</t>
  </si>
  <si>
    <t>В 5</t>
  </si>
  <si>
    <t>В 6</t>
  </si>
  <si>
    <t>м. Київ, вул. Ушинського, 14а</t>
  </si>
  <si>
    <t>м. Київ, вул. Біляшевського, 10</t>
  </si>
  <si>
    <t>м. Київ, вул. Маршала Конева, 10/1</t>
  </si>
  <si>
    <t>м. Київ, вул. Голосіївська, 13а</t>
  </si>
  <si>
    <t>м. Київ, ул.Липковського, 22</t>
  </si>
  <si>
    <t>м. Київ, пр-кт Повітрофлотський, 56а</t>
  </si>
  <si>
    <t>м. Київ, Львовська пл. 8-Б</t>
  </si>
  <si>
    <t>м. Київ, вул. Нижній Вал 17/8</t>
  </si>
  <si>
    <t>м. Київ, вул. Попудренка 2</t>
  </si>
  <si>
    <t>м. Київ, вул. Сивашська, 1А</t>
  </si>
  <si>
    <t>м. Вишгород, пр-т. Мазепи 1а</t>
  </si>
  <si>
    <t>м. Київ, вул. Ани Ахматової, 49</t>
  </si>
  <si>
    <t>м. Київ, вул. Метрологічна, 10</t>
  </si>
  <si>
    <t>м. Київ, бул. Чоколівський бульвар, 19</t>
  </si>
  <si>
    <t>м. Київ, вул. Велика Васильківська, 100</t>
  </si>
  <si>
    <t>м. Київ, вул. Сабурова, 13</t>
  </si>
  <si>
    <t>м. Київ, вул. Тросятянецька, 1а</t>
  </si>
  <si>
    <t>м. Київ, вул. Братиславська, 48-А</t>
  </si>
  <si>
    <t>м. Київ, вул. Багговутівська, 17/21М</t>
  </si>
  <si>
    <t>м. Київ, вул. Васильківська, 100А (ВДНГ)</t>
  </si>
  <si>
    <t>м. Київ, вул. Василя Липковського, 45</t>
  </si>
  <si>
    <t>м. Київ, вул. Майдан Незалежності, Сектор А (Глобус)</t>
  </si>
  <si>
    <t>м. Ірпінь, вул. Пушкінська, 25В</t>
  </si>
  <si>
    <t xml:space="preserve">м. Київ, пр-т. Перемоги, 134/1 (HitMall) </t>
  </si>
  <si>
    <t>Чайка</t>
  </si>
  <si>
    <t>м. Буча, Вокзальная, 2г</t>
  </si>
  <si>
    <t>м. Київ, вул. Гришка, 3</t>
  </si>
  <si>
    <t>м. Київ, Бесарабська пл., 2</t>
  </si>
  <si>
    <t xml:space="preserve">м. Київ, вул. Майдан Незалежності, 1, Сектор В </t>
  </si>
  <si>
    <t>м. Київ, Ленінградська пл., 1</t>
  </si>
  <si>
    <t>Київ, вул. Бульварно-Кудрявскька, 17 (Сенний ринок)</t>
  </si>
  <si>
    <t>м. Київ, вул. Соломянська, 1б</t>
  </si>
  <si>
    <t>м. Київ, пр-кт Курбаса, 19, корпус А</t>
  </si>
  <si>
    <t xml:space="preserve">с. Чайка, вул. Печерська-Антонова, 1 </t>
  </si>
  <si>
    <t>заморозка</t>
  </si>
  <si>
    <t>SAP3 код</t>
  </si>
  <si>
    <t>1A0</t>
  </si>
  <si>
    <t>Свинина заморожена</t>
  </si>
  <si>
    <t>1A1</t>
  </si>
  <si>
    <t>Яловичина заморожена</t>
  </si>
  <si>
    <t>1A2</t>
  </si>
  <si>
    <t>Субпродукти заморож.</t>
  </si>
  <si>
    <t>1A4</t>
  </si>
  <si>
    <t>М'ясо птиці заморож.</t>
  </si>
  <si>
    <t>1A6</t>
  </si>
  <si>
    <t>М'ясо заморожен.інше</t>
  </si>
  <si>
    <t>1B0</t>
  </si>
  <si>
    <t>Ковбаса варена</t>
  </si>
  <si>
    <t>1B1</t>
  </si>
  <si>
    <t>Сосиски,сарделі вар.</t>
  </si>
  <si>
    <t>1B2</t>
  </si>
  <si>
    <t>М'яс.в.коп/вар.запеч</t>
  </si>
  <si>
    <t>1B3</t>
  </si>
  <si>
    <t>Ковбаса в/к, смажена</t>
  </si>
  <si>
    <t>1B4</t>
  </si>
  <si>
    <t>Ковбаса напівкопчена</t>
  </si>
  <si>
    <t>1B5</t>
  </si>
  <si>
    <t>Ковбаса сирокопчена</t>
  </si>
  <si>
    <t>1B6</t>
  </si>
  <si>
    <t>Ковбаса сировялена</t>
  </si>
  <si>
    <t>1B7</t>
  </si>
  <si>
    <t>Паштети</t>
  </si>
  <si>
    <t>1B8</t>
  </si>
  <si>
    <t>Зельци</t>
  </si>
  <si>
    <t>1B9</t>
  </si>
  <si>
    <t>Сосиски копчені</t>
  </si>
  <si>
    <t>1BA</t>
  </si>
  <si>
    <t>М'яс.в.сирок.сиров.</t>
  </si>
  <si>
    <t>1C0</t>
  </si>
  <si>
    <t>1C1</t>
  </si>
  <si>
    <t>Консерв.з м'яс.птиці</t>
  </si>
  <si>
    <t>1D0</t>
  </si>
  <si>
    <t>Жива ох.риба та мор.</t>
  </si>
  <si>
    <t>1D1</t>
  </si>
  <si>
    <t>Вироби із сур.н/ф ох</t>
  </si>
  <si>
    <t>1D2</t>
  </si>
  <si>
    <t>Риба заморожена</t>
  </si>
  <si>
    <t>1D3</t>
  </si>
  <si>
    <t>Копч.,в'ял.,суш.риба</t>
  </si>
  <si>
    <t>1D4</t>
  </si>
  <si>
    <t>Ікорні пр.ікра ін.р.</t>
  </si>
  <si>
    <t>1D5</t>
  </si>
  <si>
    <t>Вироб.із сур.н/ф зам</t>
  </si>
  <si>
    <t>1D6</t>
  </si>
  <si>
    <t>Риба солена</t>
  </si>
  <si>
    <t>1D7</t>
  </si>
  <si>
    <t>Морепродукти зам.</t>
  </si>
  <si>
    <t>1D8</t>
  </si>
  <si>
    <t>Рибні консерви</t>
  </si>
  <si>
    <t>1D9</t>
  </si>
  <si>
    <t>Пресерви морепр.зал.</t>
  </si>
  <si>
    <t>1DB</t>
  </si>
  <si>
    <t>Ікра</t>
  </si>
  <si>
    <t>1E0</t>
  </si>
  <si>
    <t>Хліб</t>
  </si>
  <si>
    <t>1E1</t>
  </si>
  <si>
    <t>Батон, багет</t>
  </si>
  <si>
    <t>1E2</t>
  </si>
  <si>
    <t>Листкові вироби</t>
  </si>
  <si>
    <t>1E3</t>
  </si>
  <si>
    <t>Здобні вироби</t>
  </si>
  <si>
    <t>1E4</t>
  </si>
  <si>
    <t>Булочні нездоб.вир.</t>
  </si>
  <si>
    <t>1E5</t>
  </si>
  <si>
    <t>Національні хліба</t>
  </si>
  <si>
    <t>1E6</t>
  </si>
  <si>
    <t>Заготовки, напівфаб.</t>
  </si>
  <si>
    <t>1E7</t>
  </si>
  <si>
    <t>Сухарно-бараноч.вир.</t>
  </si>
  <si>
    <t>1E8</t>
  </si>
  <si>
    <t>Хлібці</t>
  </si>
  <si>
    <t>1ED</t>
  </si>
  <si>
    <t>Замор.хліб н/ф вл.в.</t>
  </si>
  <si>
    <t>1F0</t>
  </si>
  <si>
    <t>Торти</t>
  </si>
  <si>
    <t>1F1</t>
  </si>
  <si>
    <t>Тістечка</t>
  </si>
  <si>
    <t>1F3</t>
  </si>
  <si>
    <t>Рулети кремові ваг.</t>
  </si>
  <si>
    <t>1F4</t>
  </si>
  <si>
    <t>Печиво</t>
  </si>
  <si>
    <t>1F6</t>
  </si>
  <si>
    <t>Вафлі</t>
  </si>
  <si>
    <t>1F7</t>
  </si>
  <si>
    <t>Пряники</t>
  </si>
  <si>
    <t>1F9</t>
  </si>
  <si>
    <t>Вироби листкові</t>
  </si>
  <si>
    <t>1FB</t>
  </si>
  <si>
    <t>Бісквіт</t>
  </si>
  <si>
    <t>1FE</t>
  </si>
  <si>
    <t>Крекер.та ін.сол.печ</t>
  </si>
  <si>
    <t>1G0</t>
  </si>
  <si>
    <t>Свіжа кулінарія</t>
  </si>
  <si>
    <t>1G2</t>
  </si>
  <si>
    <t>Варена кулінарія</t>
  </si>
  <si>
    <t>1G4</t>
  </si>
  <si>
    <t>Маринована кулінарія</t>
  </si>
  <si>
    <t>1G9</t>
  </si>
  <si>
    <t>Заморожена кулінарія</t>
  </si>
  <si>
    <t>1I0</t>
  </si>
  <si>
    <t>Діабетична їжа</t>
  </si>
  <si>
    <t>1J0</t>
  </si>
  <si>
    <t>Продов.прод.(еколог)</t>
  </si>
  <si>
    <t>1K0</t>
  </si>
  <si>
    <t>Квіти вазонні</t>
  </si>
  <si>
    <t>1K2</t>
  </si>
  <si>
    <t>Насіння рослин</t>
  </si>
  <si>
    <t>1K3</t>
  </si>
  <si>
    <t>Саженці,цибулинки</t>
  </si>
  <si>
    <t>1K4</t>
  </si>
  <si>
    <t>Добрива,суміші,комп.</t>
  </si>
  <si>
    <t>1K5</t>
  </si>
  <si>
    <t>Космет.та акс.д/росл</t>
  </si>
  <si>
    <t>2A0</t>
  </si>
  <si>
    <t>Сіль кам'яна</t>
  </si>
  <si>
    <t>2A1</t>
  </si>
  <si>
    <t>Сіль дрібного помолу</t>
  </si>
  <si>
    <t>2A2</t>
  </si>
  <si>
    <t>Сіль інша</t>
  </si>
  <si>
    <t>2B0</t>
  </si>
  <si>
    <t>Сода</t>
  </si>
  <si>
    <t>2B1</t>
  </si>
  <si>
    <t>Крохмал</t>
  </si>
  <si>
    <t>2B2</t>
  </si>
  <si>
    <t>Цукор</t>
  </si>
  <si>
    <t>2B3</t>
  </si>
  <si>
    <t>Інші підсолод.замін.</t>
  </si>
  <si>
    <t>2C0</t>
  </si>
  <si>
    <t>Консерв.кукурудза</t>
  </si>
  <si>
    <t>2C1</t>
  </si>
  <si>
    <t>Консерв.горошок</t>
  </si>
  <si>
    <t>2C2</t>
  </si>
  <si>
    <t>Консерв.огірки</t>
  </si>
  <si>
    <t>2C3</t>
  </si>
  <si>
    <t>Консерв.маслини</t>
  </si>
  <si>
    <t>2C4</t>
  </si>
  <si>
    <t>Консерв.гриби</t>
  </si>
  <si>
    <t>2C5</t>
  </si>
  <si>
    <t>Консерв.квасоля</t>
  </si>
  <si>
    <t>2C6</t>
  </si>
  <si>
    <t>Консерв.перець</t>
  </si>
  <si>
    <t>2C7</t>
  </si>
  <si>
    <t>Консерв.помідори</t>
  </si>
  <si>
    <t>2C8</t>
  </si>
  <si>
    <t>Консерв.буряк</t>
  </si>
  <si>
    <t>2C9</t>
  </si>
  <si>
    <t>Овочеві закуски</t>
  </si>
  <si>
    <t>2CA</t>
  </si>
  <si>
    <t>Консерв.овочі інші</t>
  </si>
  <si>
    <t>2CB</t>
  </si>
  <si>
    <t>Овочева ікра</t>
  </si>
  <si>
    <t>2D0</t>
  </si>
  <si>
    <t>Консер.фрукти,ягоди</t>
  </si>
  <si>
    <t>2D1</t>
  </si>
  <si>
    <t>Мед</t>
  </si>
  <si>
    <t>2D2</t>
  </si>
  <si>
    <t>Компоти</t>
  </si>
  <si>
    <t>2D3</t>
  </si>
  <si>
    <t>Повид.джем,варення</t>
  </si>
  <si>
    <t>2E0</t>
  </si>
  <si>
    <t>Оцет</t>
  </si>
  <si>
    <t>2E1</t>
  </si>
  <si>
    <t>Гірчиця</t>
  </si>
  <si>
    <t>Хрін</t>
  </si>
  <si>
    <t>2F0</t>
  </si>
  <si>
    <t>Кетчуп</t>
  </si>
  <si>
    <t>2F1</t>
  </si>
  <si>
    <t>Соус томатний</t>
  </si>
  <si>
    <t>2F2</t>
  </si>
  <si>
    <t>Соус з паприки</t>
  </si>
  <si>
    <t>2F3</t>
  </si>
  <si>
    <t>Соус овочевий</t>
  </si>
  <si>
    <t>2F5</t>
  </si>
  <si>
    <t>Соус інший</t>
  </si>
  <si>
    <t>2F6</t>
  </si>
  <si>
    <t>Соус соєвий</t>
  </si>
  <si>
    <t>2G3</t>
  </si>
  <si>
    <t>Соняшникова олія</t>
  </si>
  <si>
    <t>2G4</t>
  </si>
  <si>
    <t>Оливкова олія</t>
  </si>
  <si>
    <t>2G6</t>
  </si>
  <si>
    <t>Інша олія</t>
  </si>
  <si>
    <t>2H0</t>
  </si>
  <si>
    <t>Майонез</t>
  </si>
  <si>
    <t>2H1</t>
  </si>
  <si>
    <t>Маргарин</t>
  </si>
  <si>
    <t>2I0</t>
  </si>
  <si>
    <t>Жувальна гумка</t>
  </si>
  <si>
    <t>2I1</t>
  </si>
  <si>
    <t>Подарункові набори</t>
  </si>
  <si>
    <t>2I2</t>
  </si>
  <si>
    <t>Цукерки вагові</t>
  </si>
  <si>
    <t>2I3</t>
  </si>
  <si>
    <t>Цукерки фасовані</t>
  </si>
  <si>
    <t>2I4</t>
  </si>
  <si>
    <t>Драже</t>
  </si>
  <si>
    <t>2I5</t>
  </si>
  <si>
    <t>Східні солодощі</t>
  </si>
  <si>
    <t>2I8</t>
  </si>
  <si>
    <t>Цукерки в коробках</t>
  </si>
  <si>
    <t>2J0</t>
  </si>
  <si>
    <t>Батончики</t>
  </si>
  <si>
    <t>2J1</t>
  </si>
  <si>
    <t>Шоколадні плитки</t>
  </si>
  <si>
    <t>2J5</t>
  </si>
  <si>
    <t>Шокол.яйця,фігурки</t>
  </si>
  <si>
    <t>2K0</t>
  </si>
  <si>
    <t>Горіхові, арах.пасти</t>
  </si>
  <si>
    <t>2K1</t>
  </si>
  <si>
    <t>Халва</t>
  </si>
  <si>
    <t>2K2</t>
  </si>
  <si>
    <t>Зефір</t>
  </si>
  <si>
    <t>2K3</t>
  </si>
  <si>
    <t>Солодкі, злак.батон.</t>
  </si>
  <si>
    <t>2K4</t>
  </si>
  <si>
    <t>Інші солодощі</t>
  </si>
  <si>
    <t>2L0</t>
  </si>
  <si>
    <t>Карт.кук.та ін.чіпси</t>
  </si>
  <si>
    <t>2L1</t>
  </si>
  <si>
    <t>Кукурудзяні палички</t>
  </si>
  <si>
    <t>2L2</t>
  </si>
  <si>
    <t>Інша закуска</t>
  </si>
  <si>
    <t>4A0</t>
  </si>
  <si>
    <t>Засоби дог.за взут.</t>
  </si>
  <si>
    <t>4A1</t>
  </si>
  <si>
    <t>Аксесуари для взуття</t>
  </si>
  <si>
    <t>4B0</t>
  </si>
  <si>
    <t>Рід.д/пол.порож.роту</t>
  </si>
  <si>
    <t>4B1</t>
  </si>
  <si>
    <t>Міжзубні нитки(флос)</t>
  </si>
  <si>
    <t>4B2</t>
  </si>
  <si>
    <t>Зубні щітки</t>
  </si>
  <si>
    <t>4B3</t>
  </si>
  <si>
    <t>Зубні пасти</t>
  </si>
  <si>
    <t>4B4</t>
  </si>
  <si>
    <t>Зубочистки</t>
  </si>
  <si>
    <t>4C0</t>
  </si>
  <si>
    <t>Туалетне мило</t>
  </si>
  <si>
    <t>4C1</t>
  </si>
  <si>
    <t>Гель для душу</t>
  </si>
  <si>
    <t>4C2</t>
  </si>
  <si>
    <t>Рідкі зас.д/інтим.г.</t>
  </si>
  <si>
    <t>4C3</t>
  </si>
  <si>
    <t>Аксесуари для ван</t>
  </si>
  <si>
    <t>4C4</t>
  </si>
  <si>
    <t>Набори особ.гігієни</t>
  </si>
  <si>
    <t>4D0</t>
  </si>
  <si>
    <t>Шампунь для волосся</t>
  </si>
  <si>
    <t>4D1</t>
  </si>
  <si>
    <t>Кондиціонер д/волос.</t>
  </si>
  <si>
    <t>4D2</t>
  </si>
  <si>
    <t>Маски для волосся</t>
  </si>
  <si>
    <t>4D3</t>
  </si>
  <si>
    <t>Засоби д/фарб.волос.</t>
  </si>
  <si>
    <t>4D4</t>
  </si>
  <si>
    <t>Засоби д/форм.зачіс.</t>
  </si>
  <si>
    <t>4D5</t>
  </si>
  <si>
    <t>Інші зас.дог.за вол.</t>
  </si>
  <si>
    <t>4E1</t>
  </si>
  <si>
    <t>Декоратив.косм.д/губ</t>
  </si>
  <si>
    <t>Засоби д/макіяжу</t>
  </si>
  <si>
    <t>4E3</t>
  </si>
  <si>
    <t>Декор.космет.д/нігт.</t>
  </si>
  <si>
    <t>4E5</t>
  </si>
  <si>
    <t>Косметич.набори</t>
  </si>
  <si>
    <t>4F0</t>
  </si>
  <si>
    <t>Засоби догл.за облич</t>
  </si>
  <si>
    <t>4F1</t>
  </si>
  <si>
    <t>Засоби догл.за рук.</t>
  </si>
  <si>
    <t>4F2</t>
  </si>
  <si>
    <t>Засоби догл.за ногам</t>
  </si>
  <si>
    <t>4F3</t>
  </si>
  <si>
    <t>Засоби догл.за тілом</t>
  </si>
  <si>
    <t>4F4</t>
  </si>
  <si>
    <t>Засоби для депіляції</t>
  </si>
  <si>
    <t>4F5</t>
  </si>
  <si>
    <t>Приладдя д/педикюру</t>
  </si>
  <si>
    <t>4F6</t>
  </si>
  <si>
    <t>Приладдя д/манікюру</t>
  </si>
  <si>
    <t>4F7</t>
  </si>
  <si>
    <t>Приладдя д/макіяжу</t>
  </si>
  <si>
    <t>4F9</t>
  </si>
  <si>
    <t>Косм.вата,кульк.пал.</t>
  </si>
  <si>
    <t>4G0</t>
  </si>
  <si>
    <t>Підгузники</t>
  </si>
  <si>
    <t>4G1</t>
  </si>
  <si>
    <t>Волог.серв.д/немов.</t>
  </si>
  <si>
    <t>4G2</t>
  </si>
  <si>
    <t>Засоб.дог.за шк.нем.</t>
  </si>
  <si>
    <t>4G6</t>
  </si>
  <si>
    <t>Матраци,пост.білизна</t>
  </si>
  <si>
    <t>4G7</t>
  </si>
  <si>
    <t>Засоби д/куп.немовл.</t>
  </si>
  <si>
    <t>4G8</t>
  </si>
  <si>
    <t>WC прилад.д/немов.</t>
  </si>
  <si>
    <t>4G9</t>
  </si>
  <si>
    <t>Соски,пустушки,зуб.к</t>
  </si>
  <si>
    <t>4GA</t>
  </si>
  <si>
    <t>Пос.д/приг.годув.нем</t>
  </si>
  <si>
    <t>4GB</t>
  </si>
  <si>
    <t>Нагрудні фартушки</t>
  </si>
  <si>
    <t>4GC</t>
  </si>
  <si>
    <t>Інші прил.дог.за нем</t>
  </si>
  <si>
    <t>4GD</t>
  </si>
  <si>
    <t>Спец.прил.д/нем.мам</t>
  </si>
  <si>
    <t>4GE</t>
  </si>
  <si>
    <t>Іграшки д/немовлят</t>
  </si>
  <si>
    <t>4GF</t>
  </si>
  <si>
    <t>Пелюшки для немовлят</t>
  </si>
  <si>
    <t>4H0</t>
  </si>
  <si>
    <t>Прокладки щоденні</t>
  </si>
  <si>
    <t>4H1</t>
  </si>
  <si>
    <t>Прокладки гігіенічні</t>
  </si>
  <si>
    <t>4H2</t>
  </si>
  <si>
    <t>Тампони</t>
  </si>
  <si>
    <t>4H3</t>
  </si>
  <si>
    <t>Серв.д/особ.гігіени</t>
  </si>
  <si>
    <t>4I0</t>
  </si>
  <si>
    <t>Пластир</t>
  </si>
  <si>
    <t>4I1</t>
  </si>
  <si>
    <t>Харчові домішки</t>
  </si>
  <si>
    <t>4I2</t>
  </si>
  <si>
    <t>Медичні профіл.засоб</t>
  </si>
  <si>
    <t>4I3</t>
  </si>
  <si>
    <t>Презервативи</t>
  </si>
  <si>
    <t>4I4</t>
  </si>
  <si>
    <t>Підгузники д/дорос.</t>
  </si>
  <si>
    <t>4I5</t>
  </si>
  <si>
    <t>Уролог.пел.та прокл.</t>
  </si>
  <si>
    <t>4I6</t>
  </si>
  <si>
    <t>Уролог.косм.засоби</t>
  </si>
  <si>
    <t>4J0</t>
  </si>
  <si>
    <t>Косметика д/гоління</t>
  </si>
  <si>
    <t>4J1</t>
  </si>
  <si>
    <t>Леза,касети</t>
  </si>
  <si>
    <t>4J2</t>
  </si>
  <si>
    <t>Станки для гоління</t>
  </si>
  <si>
    <t>4J3</t>
  </si>
  <si>
    <t>Засоби після гоління</t>
  </si>
  <si>
    <t>4J4</t>
  </si>
  <si>
    <t>Аксесуари д/гоління</t>
  </si>
  <si>
    <t>4K0</t>
  </si>
  <si>
    <t>Деодоранти,антипер.</t>
  </si>
  <si>
    <t>4K1</t>
  </si>
  <si>
    <t>Туалетна вода</t>
  </si>
  <si>
    <t>4L0</t>
  </si>
  <si>
    <t>Сухий корм для собак</t>
  </si>
  <si>
    <t>4L1</t>
  </si>
  <si>
    <t>Консерв.корм д/собак</t>
  </si>
  <si>
    <t>4L3</t>
  </si>
  <si>
    <t>Заморож.прод.д/собак</t>
  </si>
  <si>
    <t>4M0</t>
  </si>
  <si>
    <t>Сухий корм для котів</t>
  </si>
  <si>
    <t>4M1</t>
  </si>
  <si>
    <t>Консерв.корм д/котів</t>
  </si>
  <si>
    <t>4N0</t>
  </si>
  <si>
    <t>Пташиний корм</t>
  </si>
  <si>
    <t>4N1</t>
  </si>
  <si>
    <t>Корм для гризунів</t>
  </si>
  <si>
    <t>4N2</t>
  </si>
  <si>
    <t>Корм для риб</t>
  </si>
  <si>
    <t>4N3</t>
  </si>
  <si>
    <t>Корм для інш.тварин</t>
  </si>
  <si>
    <t>4P0</t>
  </si>
  <si>
    <t>Аксесуари для собак</t>
  </si>
  <si>
    <t>4P1</t>
  </si>
  <si>
    <t>Аксесуари для котів</t>
  </si>
  <si>
    <t>4P2</t>
  </si>
  <si>
    <t>Інші аксесуари</t>
  </si>
  <si>
    <t>5A3</t>
  </si>
  <si>
    <t>Відеозаписи</t>
  </si>
  <si>
    <t>5A4</t>
  </si>
  <si>
    <t>Носії інформації</t>
  </si>
  <si>
    <t>5A5</t>
  </si>
  <si>
    <t>Штатив.чохли,утримув</t>
  </si>
  <si>
    <t>5A7</t>
  </si>
  <si>
    <t>Інші аудіо-від.аксес</t>
  </si>
  <si>
    <t>5B1</t>
  </si>
  <si>
    <t>Фотоальбоми</t>
  </si>
  <si>
    <t>5B2</t>
  </si>
  <si>
    <t>Фоторамки</t>
  </si>
  <si>
    <t>5B3</t>
  </si>
  <si>
    <t>Фотоапарати та акс.</t>
  </si>
  <si>
    <t>5C2</t>
  </si>
  <si>
    <t>Аудіотехн.та аксес.</t>
  </si>
  <si>
    <t>5C3</t>
  </si>
  <si>
    <t>Відеотехн.та аксес.</t>
  </si>
  <si>
    <t>5C4</t>
  </si>
  <si>
    <t>Засоб.зв'яз.та аксес</t>
  </si>
  <si>
    <t>5C5</t>
  </si>
  <si>
    <t>Побут.обігрів.прил.</t>
  </si>
  <si>
    <t>5C7</t>
  </si>
  <si>
    <t>Комп'ютерна техніка</t>
  </si>
  <si>
    <t>5C9</t>
  </si>
  <si>
    <t>Побут.тех.дрібна</t>
  </si>
  <si>
    <t>5CA</t>
  </si>
  <si>
    <t>Поб.тех.особ.г(фени)</t>
  </si>
  <si>
    <t>5D0</t>
  </si>
  <si>
    <t>Роб.інструм.елект.</t>
  </si>
  <si>
    <t>5D1</t>
  </si>
  <si>
    <t>Роб.інструм.механ.</t>
  </si>
  <si>
    <t>5D2</t>
  </si>
  <si>
    <t>Роб.ін.з двиг.вн.зг.</t>
  </si>
  <si>
    <t>5D3</t>
  </si>
  <si>
    <t>Матер.д/шліф.свер.р.</t>
  </si>
  <si>
    <t>5D4</t>
  </si>
  <si>
    <t>Засоби безп.праці</t>
  </si>
  <si>
    <t>5D7</t>
  </si>
  <si>
    <t>Обл.-вим.приб.інстр.</t>
  </si>
  <si>
    <t>5D8</t>
  </si>
  <si>
    <t>Робоч.інстр.,станки</t>
  </si>
  <si>
    <t>5F0</t>
  </si>
  <si>
    <t>Літні меблі</t>
  </si>
  <si>
    <t>5G0</t>
  </si>
  <si>
    <t>Автокосметика</t>
  </si>
  <si>
    <t>5G1</t>
  </si>
  <si>
    <t>Автоаксесуари</t>
  </si>
  <si>
    <t>5G2</t>
  </si>
  <si>
    <t>Автосервіс</t>
  </si>
  <si>
    <t>5G3</t>
  </si>
  <si>
    <t>Техніч.масла,пальне</t>
  </si>
  <si>
    <t>5H0</t>
  </si>
  <si>
    <t>Ящики</t>
  </si>
  <si>
    <t>5K0</t>
  </si>
  <si>
    <t>Перемик.,втул.гнізда</t>
  </si>
  <si>
    <t>5K1</t>
  </si>
  <si>
    <t>Кабелі,проводи</t>
  </si>
  <si>
    <t>5K3</t>
  </si>
  <si>
    <t>Інші інст.матер.обл.</t>
  </si>
  <si>
    <t>5L0</t>
  </si>
  <si>
    <t>Ліхтарі жил.приміщ.</t>
  </si>
  <si>
    <t>5L3</t>
  </si>
  <si>
    <t>Лампи</t>
  </si>
  <si>
    <t>5L4</t>
  </si>
  <si>
    <t>Ліхтарі</t>
  </si>
  <si>
    <t>5M0</t>
  </si>
  <si>
    <t>Механ.дач.інструмен.</t>
  </si>
  <si>
    <t>5M3</t>
  </si>
  <si>
    <t>Дач.інструм.д/поливу</t>
  </si>
  <si>
    <t>5M4</t>
  </si>
  <si>
    <t>Ін.дач.інстр.,облад.</t>
  </si>
  <si>
    <t>5R1</t>
  </si>
  <si>
    <t>Цвях.скоб.кріп.детал</t>
  </si>
  <si>
    <t>5S0</t>
  </si>
  <si>
    <t>Ізоляційні матеріали</t>
  </si>
  <si>
    <t>5V1</t>
  </si>
  <si>
    <t>Ущіл.монтаж.матеріал</t>
  </si>
  <si>
    <t>Корнеплоди</t>
  </si>
  <si>
    <t>Капуста</t>
  </si>
  <si>
    <t>Цибуляні</t>
  </si>
  <si>
    <t>Зелень</t>
  </si>
  <si>
    <t>Огіркові</t>
  </si>
  <si>
    <t>Томати</t>
  </si>
  <si>
    <t>Гриби</t>
  </si>
  <si>
    <t>Стручк.,зерн.,бобові</t>
  </si>
  <si>
    <t>Овочі інші</t>
  </si>
  <si>
    <t>Паприка</t>
  </si>
  <si>
    <t>11A</t>
  </si>
  <si>
    <t>Ківі</t>
  </si>
  <si>
    <t>11B</t>
  </si>
  <si>
    <t>Дині</t>
  </si>
  <si>
    <t>11C</t>
  </si>
  <si>
    <t>Кісточкові</t>
  </si>
  <si>
    <t>11D</t>
  </si>
  <si>
    <t>Інші фрукти,ягоди</t>
  </si>
  <si>
    <t>11F</t>
  </si>
  <si>
    <t>Кокос</t>
  </si>
  <si>
    <t>Яблука</t>
  </si>
  <si>
    <t>Груши</t>
  </si>
  <si>
    <t>Ягоди</t>
  </si>
  <si>
    <t>Цитрусові</t>
  </si>
  <si>
    <t>Банани</t>
  </si>
  <si>
    <t>Екзотичні</t>
  </si>
  <si>
    <t>Виноград</t>
  </si>
  <si>
    <t>Кавуни</t>
  </si>
  <si>
    <t>Ананаси</t>
  </si>
  <si>
    <t>Гранати</t>
  </si>
  <si>
    <t>Кваш.сол.інші овочі</t>
  </si>
  <si>
    <t>Кваш.сол.ін.фрукти</t>
  </si>
  <si>
    <t>Сушені фрукти, ягоди</t>
  </si>
  <si>
    <t>Горіхи</t>
  </si>
  <si>
    <t>Насіння</t>
  </si>
  <si>
    <t>Суміші</t>
  </si>
  <si>
    <t>Заморожені ягоди</t>
  </si>
  <si>
    <t>Заморожені фрукти</t>
  </si>
  <si>
    <t>Заморожені овочі</t>
  </si>
  <si>
    <t>Заморожені гриби</t>
  </si>
  <si>
    <t>Курячі яйця</t>
  </si>
  <si>
    <t>Інші яйця</t>
  </si>
  <si>
    <t>17A</t>
  </si>
  <si>
    <t>Сирки,творожні пасти</t>
  </si>
  <si>
    <t>17B</t>
  </si>
  <si>
    <t>Масло</t>
  </si>
  <si>
    <t>17C</t>
  </si>
  <si>
    <t>Напівтверді сири</t>
  </si>
  <si>
    <t>17D</t>
  </si>
  <si>
    <t>Плавлені сири</t>
  </si>
  <si>
    <t>17E</t>
  </si>
  <si>
    <t>Йогурти</t>
  </si>
  <si>
    <t>17F</t>
  </si>
  <si>
    <t>Дес.жел.крем.вз.верш</t>
  </si>
  <si>
    <t>17G</t>
  </si>
  <si>
    <t>Молоко згущене/конд.</t>
  </si>
  <si>
    <t>17H</t>
  </si>
  <si>
    <t>М'які сири</t>
  </si>
  <si>
    <t>17I</t>
  </si>
  <si>
    <t>Розсольні сири</t>
  </si>
  <si>
    <t>17J</t>
  </si>
  <si>
    <t>Тверді сири</t>
  </si>
  <si>
    <t>Пастеризоване молоко</t>
  </si>
  <si>
    <t>UHT-молоко</t>
  </si>
  <si>
    <t>Інше молоко</t>
  </si>
  <si>
    <t>Молочні напої</t>
  </si>
  <si>
    <t>Кефір</t>
  </si>
  <si>
    <t>Молочне дитяче харч.</t>
  </si>
  <si>
    <t>Квашена пахта</t>
  </si>
  <si>
    <t>Сметана</t>
  </si>
  <si>
    <t>Вершки</t>
  </si>
  <si>
    <t>Творог</t>
  </si>
  <si>
    <t>Морозиво дрібн.порц.</t>
  </si>
  <si>
    <t>Морозиво велик.порц.</t>
  </si>
  <si>
    <t>Морозиво вагове</t>
  </si>
  <si>
    <t>Кусковий лід</t>
  </si>
  <si>
    <t>Молочні суміш</t>
  </si>
  <si>
    <t>Каші для дітей</t>
  </si>
  <si>
    <t>Пюре для дітей</t>
  </si>
  <si>
    <t>Напої для дітей</t>
  </si>
  <si>
    <t>Бакалія для дітей</t>
  </si>
  <si>
    <t>Кава розчинна</t>
  </si>
  <si>
    <t>Кава мелена</t>
  </si>
  <si>
    <t>Кава в зернах</t>
  </si>
  <si>
    <t>Кавові напої, добав.</t>
  </si>
  <si>
    <t>Какао</t>
  </si>
  <si>
    <t>Чай чорний</t>
  </si>
  <si>
    <t>Чай зелений</t>
  </si>
  <si>
    <t>Чай фруктово-ягідний</t>
  </si>
  <si>
    <t>Чай трав'яний</t>
  </si>
  <si>
    <t>Спеції монокомпонен.</t>
  </si>
  <si>
    <t>Приправні суміші</t>
  </si>
  <si>
    <t>Прянощі д/приготув.</t>
  </si>
  <si>
    <t>Прянощі інші</t>
  </si>
  <si>
    <t>Креми для прослойки</t>
  </si>
  <si>
    <t>Пудинги</t>
  </si>
  <si>
    <t>Напої концентровані</t>
  </si>
  <si>
    <t>Кисіль</t>
  </si>
  <si>
    <t>Желе</t>
  </si>
  <si>
    <t>Декоративні обсипки</t>
  </si>
  <si>
    <t>Дріжджі</t>
  </si>
  <si>
    <t>Напівфабрик.солодкі</t>
  </si>
  <si>
    <t>Бульйон</t>
  </si>
  <si>
    <t>Супи сухі розчинні</t>
  </si>
  <si>
    <t>Інші сухі напівфабр.</t>
  </si>
  <si>
    <t>Борошно пшеничне</t>
  </si>
  <si>
    <t>Борошно житнє</t>
  </si>
  <si>
    <t>Інше борошно,суміші</t>
  </si>
  <si>
    <t>Макарони з яйцем</t>
  </si>
  <si>
    <t>Макарони без яйця</t>
  </si>
  <si>
    <t>Макарони інші</t>
  </si>
  <si>
    <t>Рис</t>
  </si>
  <si>
    <t>Гречка</t>
  </si>
  <si>
    <t>Горох</t>
  </si>
  <si>
    <t>Квасоля</t>
  </si>
  <si>
    <t>Крупа інша</t>
  </si>
  <si>
    <t>Сочевиця</t>
  </si>
  <si>
    <t>Пластівці</t>
  </si>
  <si>
    <t>Мюслі</t>
  </si>
  <si>
    <t>Сухий снід.б/домішок</t>
  </si>
  <si>
    <t>Сухий снід.з домішк.</t>
  </si>
  <si>
    <t>Каша швидк.приготув.</t>
  </si>
  <si>
    <t>30B</t>
  </si>
  <si>
    <t>Соковмісні напої</t>
  </si>
  <si>
    <t>30C</t>
  </si>
  <si>
    <t>Холод.чай,кава</t>
  </si>
  <si>
    <t>Негазована вода</t>
  </si>
  <si>
    <t>Газована вода</t>
  </si>
  <si>
    <t>Негазовані напої</t>
  </si>
  <si>
    <t>Газовані напої</t>
  </si>
  <si>
    <t>Квас</t>
  </si>
  <si>
    <t>Сироп</t>
  </si>
  <si>
    <t>Енергетичні напої</t>
  </si>
  <si>
    <t>Соки</t>
  </si>
  <si>
    <t>Нектари</t>
  </si>
  <si>
    <t>Горілка</t>
  </si>
  <si>
    <t>Коньяк</t>
  </si>
  <si>
    <t>Бренді</t>
  </si>
  <si>
    <t>Настоянка</t>
  </si>
  <si>
    <t>Віскі</t>
  </si>
  <si>
    <t>Ликер</t>
  </si>
  <si>
    <t>Різні алког.напої</t>
  </si>
  <si>
    <t>Вино біле сухе</t>
  </si>
  <si>
    <t>Вино черв.,рож.сухе</t>
  </si>
  <si>
    <t>Ігристі вина</t>
  </si>
  <si>
    <t>Слабоалкогольні нап.</t>
  </si>
  <si>
    <t>Винні набори</t>
  </si>
  <si>
    <t>Вермут</t>
  </si>
  <si>
    <t>Вино міцне</t>
  </si>
  <si>
    <t>Вино безалкогольне</t>
  </si>
  <si>
    <t>Сидри, пивні мікси</t>
  </si>
  <si>
    <t>Пиво світле</t>
  </si>
  <si>
    <t>Пиво темне</t>
  </si>
  <si>
    <t>Пиво безалкогольне</t>
  </si>
  <si>
    <t>Порошок для прання</t>
  </si>
  <si>
    <t>Рідкі зас.д/прання</t>
  </si>
  <si>
    <t>Пом'якшувачі води</t>
  </si>
  <si>
    <t>Кондиц.для білизни</t>
  </si>
  <si>
    <t>Відбіл.для тканин</t>
  </si>
  <si>
    <t>Плямозн.для тканин</t>
  </si>
  <si>
    <t>Господарче мило</t>
  </si>
  <si>
    <t>Дитяче прання</t>
  </si>
  <si>
    <t>Інші засоби д/прання</t>
  </si>
  <si>
    <t>Текстильні фарби</t>
  </si>
  <si>
    <t>Засоб.д/мит.пос.рук.</t>
  </si>
  <si>
    <t>Зас.д/мит.пос.в маш.</t>
  </si>
  <si>
    <t>42A</t>
  </si>
  <si>
    <t>Очищ.стічних труб</t>
  </si>
  <si>
    <t>42B</t>
  </si>
  <si>
    <t>Очищ.спец.призначен.</t>
  </si>
  <si>
    <t>Очищувачі</t>
  </si>
  <si>
    <t>Засоб.д/дог.за килим</t>
  </si>
  <si>
    <t>Засоб.д/чищ.дез.кух.</t>
  </si>
  <si>
    <t>Засоб.д/чищ.дез.ван.</t>
  </si>
  <si>
    <t>Засоб.д/знят.накипу</t>
  </si>
  <si>
    <t>Засоб.д/дог.за підл.</t>
  </si>
  <si>
    <t>Засоб.д/дог.за мебл.</t>
  </si>
  <si>
    <t>Універ.чист.засоби</t>
  </si>
  <si>
    <t>Засоб.д/чищ.дез.туал</t>
  </si>
  <si>
    <t>Склоочищувачі</t>
  </si>
  <si>
    <t>43A</t>
  </si>
  <si>
    <t>Віники,щітки,совки</t>
  </si>
  <si>
    <t>43B</t>
  </si>
  <si>
    <t>Вазони,горшки д/ваз.</t>
  </si>
  <si>
    <t>43C</t>
  </si>
  <si>
    <t>Гальванічні елементи</t>
  </si>
  <si>
    <t>43D</t>
  </si>
  <si>
    <t>Кавові фільтри</t>
  </si>
  <si>
    <t>43E</t>
  </si>
  <si>
    <t>Інстум.д/чист.канал.</t>
  </si>
  <si>
    <t>43F</t>
  </si>
  <si>
    <t>Рукавиці резин.кухон</t>
  </si>
  <si>
    <t>43G</t>
  </si>
  <si>
    <t>Клей побутовий</t>
  </si>
  <si>
    <t>43H</t>
  </si>
  <si>
    <t>Короба д/зберігання</t>
  </si>
  <si>
    <t>Губки,ганч.вол.серв.</t>
  </si>
  <si>
    <t>Фільт.д/вод.та касет</t>
  </si>
  <si>
    <t>Засоб.д/дом.дек.</t>
  </si>
  <si>
    <t>Збер.догл.одяг.білиз</t>
  </si>
  <si>
    <t>Товари ван.кімнати</t>
  </si>
  <si>
    <t>Інші предм.дом.вжит.</t>
  </si>
  <si>
    <t>Акс.д/пран.суш.прас.</t>
  </si>
  <si>
    <t>Килими,кил.покриття</t>
  </si>
  <si>
    <t>Відра,сміт.ящ.бач.ін</t>
  </si>
  <si>
    <t>Годинники</t>
  </si>
  <si>
    <t>Рушники</t>
  </si>
  <si>
    <t>Постільна білизна</t>
  </si>
  <si>
    <t>Скат.та серв.,ткан.</t>
  </si>
  <si>
    <t>Дрібний текстиль</t>
  </si>
  <si>
    <t>Елект.овіж.повітря</t>
  </si>
  <si>
    <t>Освіж.повіт.-аероз.</t>
  </si>
  <si>
    <t>Освіж.повіт.-гель</t>
  </si>
  <si>
    <t>Освіж.повіт.інші</t>
  </si>
  <si>
    <t>Однор.папер.нос.хус.</t>
  </si>
  <si>
    <t>Рушники кухонні</t>
  </si>
  <si>
    <t>Наст.сервет.скатер.</t>
  </si>
  <si>
    <t>Туалетний папір</t>
  </si>
  <si>
    <t>Тарілки та блюдця</t>
  </si>
  <si>
    <t>Посуд приз.д/рідин.</t>
  </si>
  <si>
    <t>Набори посуду</t>
  </si>
  <si>
    <t>Столові прибори</t>
  </si>
  <si>
    <t>Інший пос,акс.д/серв</t>
  </si>
  <si>
    <t>Однор.посуд,прибори</t>
  </si>
  <si>
    <t>Упаковка однор.д/вир</t>
  </si>
  <si>
    <t>Пос.та прил.д/пр.їжі</t>
  </si>
  <si>
    <t>Посуд та прил.д/смаж</t>
  </si>
  <si>
    <t>Прибори д/приг.їжі</t>
  </si>
  <si>
    <t>Посуд д/збер.консер.</t>
  </si>
  <si>
    <t>Фольга,харч.плів.міш</t>
  </si>
  <si>
    <t>Засоб.д/зах.тіла</t>
  </si>
  <si>
    <t>Засоби знищ.паразит.</t>
  </si>
  <si>
    <t>50A</t>
  </si>
  <si>
    <t>Светера</t>
  </si>
  <si>
    <t>50B</t>
  </si>
  <si>
    <t>Джемпера</t>
  </si>
  <si>
    <t>50C</t>
  </si>
  <si>
    <t>Блузи</t>
  </si>
  <si>
    <t>50D</t>
  </si>
  <si>
    <t>Гольфи</t>
  </si>
  <si>
    <t>50E</t>
  </si>
  <si>
    <t>Сорочки</t>
  </si>
  <si>
    <t>50G</t>
  </si>
  <si>
    <t>Спідниці</t>
  </si>
  <si>
    <t>50H</t>
  </si>
  <si>
    <t>Костюми</t>
  </si>
  <si>
    <t>50I</t>
  </si>
  <si>
    <t>Плаття</t>
  </si>
  <si>
    <t>50J</t>
  </si>
  <si>
    <t>Жилети</t>
  </si>
  <si>
    <t>50K</t>
  </si>
  <si>
    <t>Шорти,бриджі</t>
  </si>
  <si>
    <t>50L</t>
  </si>
  <si>
    <t>Чоловічий одяг</t>
  </si>
  <si>
    <t>50N</t>
  </si>
  <si>
    <t>Куртки</t>
  </si>
  <si>
    <t>50Q</t>
  </si>
  <si>
    <t>Головні убори</t>
  </si>
  <si>
    <t>50R</t>
  </si>
  <si>
    <t>Шарфи,хустки</t>
  </si>
  <si>
    <t>50S</t>
  </si>
  <si>
    <t>Інший одяг</t>
  </si>
  <si>
    <t>50U</t>
  </si>
  <si>
    <t>Колготи дитячі</t>
  </si>
  <si>
    <t>50V</t>
  </si>
  <si>
    <t>Шкарпетки дитячі</t>
  </si>
  <si>
    <t>50W</t>
  </si>
  <si>
    <t>Шкарпетки жіночі</t>
  </si>
  <si>
    <t>50X</t>
  </si>
  <si>
    <t>Шкарпетки чоловічі</t>
  </si>
  <si>
    <t>Нижня білизна</t>
  </si>
  <si>
    <t>Колготи,шкарпет.пол.</t>
  </si>
  <si>
    <t>Одяг для сну</t>
  </si>
  <si>
    <t>Халати</t>
  </si>
  <si>
    <t>Купальні костюми</t>
  </si>
  <si>
    <t>Одяг для немовлят</t>
  </si>
  <si>
    <t>Спортивний одяг</t>
  </si>
  <si>
    <t>Жіночий одяг</t>
  </si>
  <si>
    <t>Дитячий одяг</t>
  </si>
  <si>
    <t>Чоловіче взуття</t>
  </si>
  <si>
    <t>Жіноче взуття</t>
  </si>
  <si>
    <t>Дитяче взуття</t>
  </si>
  <si>
    <t>Капці</t>
  </si>
  <si>
    <t>Шльопанці</t>
  </si>
  <si>
    <t>Туфлі жіночі</t>
  </si>
  <si>
    <t>Босоніжки</t>
  </si>
  <si>
    <t>Спортивне взуття</t>
  </si>
  <si>
    <t>Інше взуття</t>
  </si>
  <si>
    <t>53A</t>
  </si>
  <si>
    <t>Гаманці,портмоне</t>
  </si>
  <si>
    <t>53B</t>
  </si>
  <si>
    <t>Парасолі</t>
  </si>
  <si>
    <t>53D</t>
  </si>
  <si>
    <t>Прилад.д/в'язан.шит.</t>
  </si>
  <si>
    <t>53F</t>
  </si>
  <si>
    <t>Щітки,губки,моч.д/т</t>
  </si>
  <si>
    <t>53G</t>
  </si>
  <si>
    <t>Дитяча галантерея</t>
  </si>
  <si>
    <t>Біжутерія д/волосся</t>
  </si>
  <si>
    <t>Галантерея д/волосся</t>
  </si>
  <si>
    <t>Рукавиці</t>
  </si>
  <si>
    <t>Окуляри та аксесуари</t>
  </si>
  <si>
    <t>Косметички</t>
  </si>
  <si>
    <t>Прикраси</t>
  </si>
  <si>
    <t>Паски</t>
  </si>
  <si>
    <t>Крават.бабоч.хустин.</t>
  </si>
  <si>
    <t>Сум.портф.рюкз.чемод</t>
  </si>
  <si>
    <t>54A</t>
  </si>
  <si>
    <t>Мильні бульбашки</t>
  </si>
  <si>
    <t>54B</t>
  </si>
  <si>
    <t>Ігри для малюків</t>
  </si>
  <si>
    <t>54C</t>
  </si>
  <si>
    <t>Ігри для творчості</t>
  </si>
  <si>
    <t>54D</t>
  </si>
  <si>
    <t>Іграш.д/гри в піску</t>
  </si>
  <si>
    <t>54E</t>
  </si>
  <si>
    <t>Пазли</t>
  </si>
  <si>
    <t>54F</t>
  </si>
  <si>
    <t>Електронні ігри</t>
  </si>
  <si>
    <t>54G</t>
  </si>
  <si>
    <t>Інші іграшки</t>
  </si>
  <si>
    <t>Конструктори</t>
  </si>
  <si>
    <t>Ляльки</t>
  </si>
  <si>
    <t>Меблі,п.,ак.д/ляльок</t>
  </si>
  <si>
    <t>Іграш.трансп.засоби</t>
  </si>
  <si>
    <t>Іграшки бойові</t>
  </si>
  <si>
    <t>Настільні ігри</t>
  </si>
  <si>
    <t>Іграшки плюшеві</t>
  </si>
  <si>
    <t>Різні фігури</t>
  </si>
  <si>
    <t>Іграшки розвиваючі</t>
  </si>
  <si>
    <t>Іграшки музичні</t>
  </si>
  <si>
    <t>55A</t>
  </si>
  <si>
    <t>Футбол</t>
  </si>
  <si>
    <t>55C</t>
  </si>
  <si>
    <t>Волейбол</t>
  </si>
  <si>
    <t>55D</t>
  </si>
  <si>
    <t>Плавання,дайвінг</t>
  </si>
  <si>
    <t>55H</t>
  </si>
  <si>
    <t>Інші види спорту</t>
  </si>
  <si>
    <t>Спортивне харчування</t>
  </si>
  <si>
    <t>Настільний теніс</t>
  </si>
  <si>
    <t>Бадмінтон</t>
  </si>
  <si>
    <t>Тенніс</t>
  </si>
  <si>
    <t>Дартси, стрільба</t>
  </si>
  <si>
    <t>Ролики, ковзани</t>
  </si>
  <si>
    <t>Фітнес, гімнастика</t>
  </si>
  <si>
    <t>Важка атлет.,тренаж.</t>
  </si>
  <si>
    <t>Спортивні аксесуари</t>
  </si>
  <si>
    <t>56B</t>
  </si>
  <si>
    <t>Інші туристич.товари</t>
  </si>
  <si>
    <t>56C</t>
  </si>
  <si>
    <t>Товари для лазні</t>
  </si>
  <si>
    <t>56D</t>
  </si>
  <si>
    <t>Санчата,сноуборди</t>
  </si>
  <si>
    <t>Надувні товари</t>
  </si>
  <si>
    <t>Басейни</t>
  </si>
  <si>
    <t>Риболовля</t>
  </si>
  <si>
    <t>Велосип.та аксесуар.</t>
  </si>
  <si>
    <t>Намети</t>
  </si>
  <si>
    <t>Альтанки,парасолі</t>
  </si>
  <si>
    <t>Спал.міш.леж.килим.</t>
  </si>
  <si>
    <t>Спорт.сумки,рюкзаки</t>
  </si>
  <si>
    <t>Гриль,засоби згоран.</t>
  </si>
  <si>
    <t>57B</t>
  </si>
  <si>
    <t>Бонусні картки</t>
  </si>
  <si>
    <t>Книги</t>
  </si>
  <si>
    <t>Преса</t>
  </si>
  <si>
    <t>Листівки</t>
  </si>
  <si>
    <t>Карти,атласи,глобуси</t>
  </si>
  <si>
    <t>Репродукції</t>
  </si>
  <si>
    <t>Календарі</t>
  </si>
  <si>
    <t>Купони,ак.мар.,призи</t>
  </si>
  <si>
    <t>58B</t>
  </si>
  <si>
    <t>Наклейки,етикетки</t>
  </si>
  <si>
    <t>58C</t>
  </si>
  <si>
    <t>Записні книжки</t>
  </si>
  <si>
    <t>58D</t>
  </si>
  <si>
    <t>Папери для нотаток</t>
  </si>
  <si>
    <t>58E</t>
  </si>
  <si>
    <t>Прил.та акс.д/письма</t>
  </si>
  <si>
    <t>58F</t>
  </si>
  <si>
    <t>Прил.та акс.д/малюв.</t>
  </si>
  <si>
    <t>58G</t>
  </si>
  <si>
    <t>Папки,футляри</t>
  </si>
  <si>
    <t>58H</t>
  </si>
  <si>
    <t>Пенали</t>
  </si>
  <si>
    <t>58I</t>
  </si>
  <si>
    <t>Збер.та архів.докум.</t>
  </si>
  <si>
    <t>58J</t>
  </si>
  <si>
    <t>Прил.для конференцій</t>
  </si>
  <si>
    <t>58K</t>
  </si>
  <si>
    <t>Прил.д/роб.столу</t>
  </si>
  <si>
    <t>58M</t>
  </si>
  <si>
    <t>Інші навчал.засоби</t>
  </si>
  <si>
    <t>58N</t>
  </si>
  <si>
    <t>Ножниці,ножики</t>
  </si>
  <si>
    <t>58P</t>
  </si>
  <si>
    <t>Пластилін</t>
  </si>
  <si>
    <t>58R</t>
  </si>
  <si>
    <t>Крейда</t>
  </si>
  <si>
    <t>58S</t>
  </si>
  <si>
    <t>Інша канцелярія</t>
  </si>
  <si>
    <t>Клей канцелярський</t>
  </si>
  <si>
    <t>Скотч</t>
  </si>
  <si>
    <t>Засоби корегування</t>
  </si>
  <si>
    <t>Товари для творчості</t>
  </si>
  <si>
    <t>Зшивачі,розшивачі</t>
  </si>
  <si>
    <t>Скріпки,прищ.,кнопки</t>
  </si>
  <si>
    <t>Креслярські приладдя</t>
  </si>
  <si>
    <t>Калькулятори</t>
  </si>
  <si>
    <t>Зошити</t>
  </si>
  <si>
    <t>Папір</t>
  </si>
  <si>
    <t>Засоби д/пак.подар.</t>
  </si>
  <si>
    <t>Прап.інша держ.атриб</t>
  </si>
  <si>
    <t>Різдв'яні товари</t>
  </si>
  <si>
    <t>Пасхальні товари</t>
  </si>
  <si>
    <t>Атриб.днів нар.свят</t>
  </si>
  <si>
    <t>Вартість (грн. Без ПДВ) за 1 ТП (SAP 3/Бренд)</t>
  </si>
  <si>
    <t>Відділ (признак)</t>
  </si>
  <si>
    <t>SAP3 назва</t>
  </si>
  <si>
    <t>м. Київ, вул. Соборна, 2</t>
  </si>
  <si>
    <t>№</t>
  </si>
  <si>
    <t>Отчёт</t>
  </si>
  <si>
    <t>Покрытие</t>
  </si>
  <si>
    <t>Содержание</t>
  </si>
  <si>
    <t>Период отчёта</t>
  </si>
  <si>
    <t>Периодичность</t>
  </si>
  <si>
    <t>Кол-во отчётов в год</t>
  </si>
  <si>
    <t>Продукты/ Категория</t>
  </si>
  <si>
    <r>
      <t xml:space="preserve">Стоимость за 1 отчёт, грн без НДС                               </t>
    </r>
    <r>
      <rPr>
        <sz val="11"/>
        <color theme="1"/>
        <rFont val="Calibri"/>
        <family val="2"/>
        <charset val="204"/>
        <scheme val="minor"/>
      </rPr>
      <t>(по количеству Продуктов в анализе)</t>
    </r>
  </si>
  <si>
    <t>10 Продуктов</t>
  </si>
  <si>
    <t>5 Продуктов</t>
  </si>
  <si>
    <t>3 Продукта</t>
  </si>
  <si>
    <t>Новинки</t>
  </si>
  <si>
    <t>По сети в целом</t>
  </si>
  <si>
    <t>По выбору Заказчика</t>
  </si>
  <si>
    <t>Пробные/ Повторные Покупки, Источники роста</t>
  </si>
  <si>
    <t>до 1 месяца</t>
  </si>
  <si>
    <t>Единоразово</t>
  </si>
  <si>
    <t xml:space="preserve">По заказу </t>
  </si>
  <si>
    <t>Промо</t>
  </si>
  <si>
    <t>Драйверы роста - д/х, частота, ср. чек. Переключения</t>
  </si>
  <si>
    <t>Heavy-Light матрица</t>
  </si>
  <si>
    <t>Оценка потенциала продаж Продукта по ячейкам Покупателя</t>
  </si>
  <si>
    <t>до 1 года</t>
  </si>
  <si>
    <t>Структура Корзины</t>
  </si>
  <si>
    <t>Рейтинг Продуктов по встречаемости в одной Корзине, % по Дням/ Часам</t>
  </si>
  <si>
    <t>Портрет Покупателя</t>
  </si>
  <si>
    <t>Сегментация ЦА по интересам, жизненному циклу, ценовая и др.</t>
  </si>
  <si>
    <t>от 1 квартала</t>
  </si>
  <si>
    <t>В зависимости от сегментации</t>
  </si>
  <si>
    <t>Ad-Hoc по запросу</t>
  </si>
  <si>
    <t>Любое</t>
  </si>
  <si>
    <t>Специализированный запрос по потребности Заказчика</t>
  </si>
  <si>
    <t>Любой</t>
  </si>
  <si>
    <t>В зависимости от сложности запроса</t>
  </si>
  <si>
    <t>Київ</t>
  </si>
  <si>
    <t>вул. Велика Васильківська 100</t>
  </si>
  <si>
    <t>м. Київ, вул. Будівельників, 40</t>
  </si>
  <si>
    <t>вул. Святошинська,3</t>
  </si>
  <si>
    <t>вул. Кірпи,5</t>
  </si>
  <si>
    <t>вул. Бульварно-Кудрявська, буд. 15-Д</t>
  </si>
  <si>
    <t>вул.Тростянецька, 1 А</t>
  </si>
  <si>
    <t>вул. Євгена Сверстюка,4</t>
  </si>
  <si>
    <t>бул. Дружби Народів,16-А</t>
  </si>
  <si>
    <t>вул.Києво-Мироцька,104-Д</t>
  </si>
  <si>
    <t>пр. Лобановського Валерія,4-Д</t>
  </si>
  <si>
    <t>Full HD</t>
  </si>
  <si>
    <t>Магазин</t>
  </si>
  <si>
    <t>Хронометраж ролика</t>
  </si>
  <si>
    <r>
      <rPr>
        <b/>
        <sz val="11"/>
        <color rgb="FF00B050"/>
        <rFont val="Calibri"/>
        <family val="2"/>
        <charset val="204"/>
        <scheme val="minor"/>
      </rPr>
      <t>5 000</t>
    </r>
    <r>
      <rPr>
        <sz val="11"/>
        <color theme="1"/>
        <rFont val="Calibri"/>
        <family val="2"/>
        <charset val="204"/>
        <scheme val="minor"/>
      </rPr>
      <t xml:space="preserve"> грн. без ПДВ за 1 ТП</t>
    </r>
  </si>
  <si>
    <t>ДМП Coffe Point</t>
  </si>
  <si>
    <t>100 см</t>
  </si>
  <si>
    <t>КСО</t>
  </si>
  <si>
    <t>Queue система</t>
  </si>
  <si>
    <t>с. Крюківщина, вул. Одеська, 20</t>
  </si>
  <si>
    <t>с. Софіївська Борщагівка, вул. Соборна, 120</t>
  </si>
  <si>
    <t>ТИПИ ПРОМО</t>
  </si>
  <si>
    <t>ЦІНОВІ АКЦІЇ</t>
  </si>
  <si>
    <t>Акція</t>
  </si>
  <si>
    <t>Покупець може придбати товар зі знижкою</t>
  </si>
  <si>
    <t>Коммунікація акції</t>
  </si>
  <si>
    <t>Що надає виробник</t>
  </si>
  <si>
    <t>період проведення</t>
  </si>
  <si>
    <t>ОПТОМ ДЕШЕВШЕ</t>
  </si>
  <si>
    <t xml:space="preserve">Покупець може придбати товар від декількох одиниць зі знижкою </t>
  </si>
  <si>
    <t>30 днів/14 днів</t>
  </si>
  <si>
    <t>14 днів/7 днів</t>
  </si>
  <si>
    <t>КУПИ ОТРИМАЙ (зі знижкою)</t>
  </si>
  <si>
    <t>покупець при купівлі одного товару (набору товарів) у встановленому кіл-ві отримує встановлену знижку на встановлену кількість другого товару (набору товарів)</t>
  </si>
  <si>
    <t xml:space="preserve">
Виробник надає асортимент в шаблоні Новус, знижку на товар або компенсація за підсумками продажу/оплачує активацію акції</t>
  </si>
  <si>
    <t>Виробник надає асортимент та компенсацію (подарунковий фонд за роздрібною ціною) за підсумками продажів/активацію акції/ подає макет у шаблоні НОВУС для плакату КУПИ ОТРИМАЙ</t>
  </si>
  <si>
    <t>КУПИ ОТРИМАЙ (зі знижкою на товар з меншою ціною)</t>
  </si>
  <si>
    <t xml:space="preserve">
покупець при купівлі товарів (з набору товарів) у встановленому кіл-ві отримує встановлену знижку на встановлену кількість товару (з набору товарів) товар на який надається знижка товар з меншою ціною</t>
  </si>
  <si>
    <t xml:space="preserve">
Виробник надає асортимент та компенсації (подарунковий фонд за роздрібною ціною) за підсумками продажів/активацію акції/ подає макет у шаблоні НОВУС для плакату КУПИ ОТРИМАЙ</t>
  </si>
  <si>
    <t>КУПИ 1 отримай другий за 0.10 коп</t>
  </si>
  <si>
    <t xml:space="preserve">
покупець при купівлі одного товару у кількості 1 од. отримує 1 од. Товару за 0.10 коп</t>
  </si>
  <si>
    <t>ЗНИЖКА НА БРЕНД у товарній категорії</t>
  </si>
  <si>
    <t xml:space="preserve">
покупець при купівлі товарів певного бренду(ів) у певній категорії(ях) отримує на касі автоматично знижку у встановленому порядку</t>
  </si>
  <si>
    <t>Виробник надає асортимент та компенсації за підсумками продажів</t>
  </si>
  <si>
    <t>З КАРТКОЮ ДЕШЕВШЕ</t>
  </si>
  <si>
    <t>Покупець отримує знижку на товар при купівлі з Карткою Новус</t>
  </si>
  <si>
    <t>Комунікація</t>
  </si>
  <si>
    <t>товар виділяється у торговому залі жовтим цінником з перекресленою ціною, надаються додаткові місця на період акції за погодженням сторін. Інформація про акцію публікується на сайт NOVUS, сайт ZAKAZ.UA,NOVUS ONLINE</t>
  </si>
  <si>
    <t>товар виділяється у торговому залі жовтим цінником з урахвуанням кількості одиниць для отримання знижки, надаються додаткові місця на період акції за погодженням сторін.Iнформація про акцію публікується на сайт NOVUS, сайт ZAKAZ.UA,NOVUS ONLINE</t>
  </si>
  <si>
    <t>товар виділяється у торговому залі жовтим цінником, надаються додаткові місця продаж за згодою сторін.Iнформація про акцію публікується на сайт NOVUS, сайт ZAKAZ.UA,NOVUS ONLINE</t>
  </si>
  <si>
    <t>товар виділяється в торговому залі підкладкою КУПИ ТА ОТРИМАЙ, на додаткові місця виставляється набори товарів, що беруть участь в акції.Iнформація про акцію публікується на сайт NOVUS, сайт ZAKAZ.UA,NOVUS ONLINE</t>
  </si>
  <si>
    <t xml:space="preserve">
товар виділяється в торговому залі  підкладкою КУПИ ОТРИМАЙ , на додаткові місця виставляється набори товарів, що беруть участь в акції.Iнформація про акцію публікується на сайт NOVUS, сайт ZAKAZ.UA,NOVUS ONLINE</t>
  </si>
  <si>
    <t xml:space="preserve">
товар виділяється в торговому залі підцінником КУПИ ОТРИМАЙ, на додаткові місця виставляється набори товарів, що беруть участь в акції.Iнформація про акцію публікується на сайт NOVUS, сайт ZAKAZ.UA,NOVUS ONLINE</t>
  </si>
  <si>
    <t xml:space="preserve">
товар виділяється у торговому залі плакатом А4 з описом знижки на бренд групу.Iнформація про акцію публікується на сайт NOVUS, сайт ZAKAZ.UA,NOVUS ONLINE</t>
  </si>
  <si>
    <t>Графік проведення акцій</t>
  </si>
  <si>
    <t xml:space="preserve">Прайс маркетингових послуг мережі NOVUS </t>
  </si>
  <si>
    <t>Категорія послуг</t>
  </si>
  <si>
    <t>Найменування послуги</t>
  </si>
  <si>
    <t>Мінімальний період</t>
  </si>
  <si>
    <t>Примітка</t>
  </si>
  <si>
    <t>Коментарі</t>
  </si>
  <si>
    <t>Розміщення по всіх ТП, де є обладнання</t>
  </si>
  <si>
    <t>макет надає замовник, ціна вказана без урахування виготовлення матеріалу</t>
  </si>
  <si>
    <t>надання інформації до 15 числа кожного місяця. Розміщення тільки з 01 числа місяця.</t>
  </si>
  <si>
    <t>розміщення обладнання проводиться на календарний рік</t>
  </si>
  <si>
    <t>розміщення обладнання проводиться на календарний рік - перевага виробникам які розміщують обладнання на 12 міс.</t>
  </si>
  <si>
    <t>Розрахунок кіл-ті од. обладнання в магазині відбувається по касам</t>
  </si>
  <si>
    <t>надання інформації за 14 днів до старту</t>
  </si>
  <si>
    <t xml:space="preserve"> продажі до промо/під час промо за 1 ТМ виробника</t>
  </si>
  <si>
    <t>1 міс</t>
  </si>
  <si>
    <t>1 ТП (SAP 3/Бренд) згідно 
представленості асортименту у форматах ТП</t>
  </si>
  <si>
    <t>3 міс</t>
  </si>
  <si>
    <t>14 днів</t>
  </si>
  <si>
    <t>1 міс/1 ТП</t>
  </si>
  <si>
    <t>Мін.кіл-ть виходів, 7-м днів</t>
  </si>
  <si>
    <t xml:space="preserve"> за 1 період акції</t>
  </si>
  <si>
    <t>Вартість залежить від місця розміщення</t>
  </si>
  <si>
    <t>За посиланням</t>
  </si>
  <si>
    <t>Дадаткрві місця продажу (ДМП)</t>
  </si>
  <si>
    <t>КАСА</t>
  </si>
  <si>
    <t>АКЦІЇ</t>
  </si>
  <si>
    <t>Відео Реклама</t>
  </si>
  <si>
    <t>РАДІО</t>
  </si>
  <si>
    <t>КОМПЕНСАЦІЇ</t>
  </si>
  <si>
    <r>
      <t xml:space="preserve">Розміщення палети 120х80х160 (з товаром). </t>
    </r>
    <r>
      <rPr>
        <sz val="11"/>
        <color rgb="FFFF0000"/>
        <rFont val="Calibri"/>
        <family val="2"/>
        <charset val="204"/>
        <scheme val="minor"/>
      </rPr>
      <t>Вартість в грудні збільшується в 2-а рази від прайсу.</t>
    </r>
  </si>
  <si>
    <r>
      <t xml:space="preserve">Розміщення на торці 130х60х210 см. </t>
    </r>
    <r>
      <rPr>
        <sz val="11"/>
        <color rgb="FFFF0000"/>
        <rFont val="Calibri"/>
        <family val="2"/>
        <charset val="204"/>
        <scheme val="minor"/>
      </rPr>
      <t>Вартість в грудні збільшується в 2-а рази від прайсу.</t>
    </r>
  </si>
  <si>
    <t xml:space="preserve">Розміщення в бонеті - заморозка 210х90х90 см. Вартість в грудні збільшується в 2-а рази від прайсу. </t>
  </si>
  <si>
    <r>
      <t xml:space="preserve">Розміщення в 1/2 Регала  100х50х210. </t>
    </r>
    <r>
      <rPr>
        <sz val="11"/>
        <color rgb="FFFF0000"/>
        <rFont val="Calibri"/>
        <family val="2"/>
        <charset val="204"/>
        <scheme val="minor"/>
      </rPr>
      <t>Вартість в грудні збільшується в 2-а рази від прайсу.</t>
    </r>
  </si>
  <si>
    <r>
      <t xml:space="preserve">Розміщення на стійці 60х15х150 (обладнання НОВУС с 4-5-ти полицями або гачками). </t>
    </r>
    <r>
      <rPr>
        <sz val="11"/>
        <color rgb="FFFF0000"/>
        <rFont val="Calibri"/>
        <family val="2"/>
        <charset val="204"/>
        <scheme val="minor"/>
      </rPr>
      <t>Вартість в грудні збільшується в 2-а рази від прайсу.</t>
    </r>
  </si>
  <si>
    <r>
      <t xml:space="preserve">Розміщення скрині виробника 100х70. </t>
    </r>
    <r>
      <rPr>
        <sz val="11"/>
        <color rgb="FFFF0000"/>
        <rFont val="Calibri"/>
        <family val="2"/>
        <charset val="204"/>
        <scheme val="minor"/>
      </rPr>
      <t>Вартість в грудні збільшується в 2-а рази від прайсу.</t>
    </r>
  </si>
  <si>
    <r>
      <t xml:space="preserve">Розміщення холодильника виробника 80х80х210. </t>
    </r>
    <r>
      <rPr>
        <sz val="11"/>
        <color rgb="FFFF0000"/>
        <rFont val="Calibri"/>
        <family val="2"/>
        <charset val="204"/>
        <scheme val="minor"/>
      </rPr>
      <t>Вартість в грудні збільшується в 2-а рази від прайсу.</t>
    </r>
  </si>
  <si>
    <r>
      <t xml:space="preserve">Розміщення касового холодильника виробника 50 (глибина)х60 (ширина). </t>
    </r>
    <r>
      <rPr>
        <sz val="11"/>
        <color rgb="FFFF0000"/>
        <rFont val="Calibri"/>
        <family val="2"/>
        <charset val="204"/>
        <scheme val="minor"/>
      </rPr>
      <t>Вартість в грудні збільшується в 2-а рази від прайсу.</t>
    </r>
  </si>
  <si>
    <r>
      <t xml:space="preserve">Розміщення на 1-ій полиці, 1 ТП в ХО регалі Coffe Point біля інфо кас. </t>
    </r>
    <r>
      <rPr>
        <sz val="11"/>
        <color rgb="FFFF0000"/>
        <rFont val="Calibri"/>
        <family val="2"/>
        <charset val="204"/>
        <scheme val="minor"/>
      </rPr>
      <t>Вартість в грудні збільшується в 2-а рази від прайсу.</t>
    </r>
  </si>
  <si>
    <t>Розміщення товару на при касовій зоні - Стандарт/КСО/ІНФО КАСА/Q Система</t>
  </si>
  <si>
    <t>Проведення акції з наданням знижки на товар. Акція знижка на бренд в категорії.</t>
  </si>
  <si>
    <t>Виділення товару брендованим цінником 1 sku (стопер)</t>
  </si>
  <si>
    <t>Розміщення інформаційних буклетів рекламодавця на касах - формат А6</t>
  </si>
  <si>
    <t>Некхенгер 1sku/магазин</t>
  </si>
  <si>
    <r>
      <t>Розміщення реклами Стопер А4 формату з тримачем та рамками виробника (</t>
    </r>
    <r>
      <rPr>
        <sz val="11"/>
        <color rgb="FFFF0000"/>
        <rFont val="Calibri"/>
        <family val="2"/>
        <charset val="204"/>
        <scheme val="minor"/>
      </rPr>
      <t>не входить в розрахунок вартості бюджету маркетингу</t>
    </r>
    <r>
      <rPr>
        <sz val="11"/>
        <color theme="1"/>
        <rFont val="Calibri"/>
        <family val="2"/>
        <charset val="204"/>
        <scheme val="minor"/>
      </rPr>
      <t>)</t>
    </r>
  </si>
  <si>
    <t>Через компанію POS медіа</t>
  </si>
  <si>
    <t>Пакет малий Novus 30*50</t>
  </si>
  <si>
    <t>Пакет великий Novus 45*69</t>
  </si>
  <si>
    <t>Рекламна листівка на вході А4</t>
  </si>
  <si>
    <t>Реклама на сайті NOVUS  - банер</t>
  </si>
  <si>
    <t>Бренд стікер на товар в гастрономії</t>
  </si>
  <si>
    <t>Розміщення Відео реклами на екранах в ТЗ магазинів НОВУС</t>
  </si>
  <si>
    <t>промоутер-консультант до 2 людей консультація/дегустація</t>
  </si>
  <si>
    <t>Надання звіту про результати продажу у період проведення промо</t>
  </si>
  <si>
    <t>Компенсації на зниження ціни</t>
  </si>
  <si>
    <t>договірні</t>
  </si>
  <si>
    <t>Директор департаменту стимулювання продажів</t>
  </si>
  <si>
    <t>Директор департаменту категорійного менеджменту</t>
  </si>
  <si>
    <t>Данько Світлана</t>
  </si>
  <si>
    <t>Москвічов Дмитро</t>
  </si>
  <si>
    <t>Розміщення товару на ДОДАТКОВИХ МІСЦЯХ ПРОДАЖУ.</t>
  </si>
  <si>
    <t>Основні положення:</t>
  </si>
  <si>
    <t>Планування продажів (ДМП) проводиться за участю комерційного відділу, після закриття категорії та розподілу кожного виду ДМП (паллет, стійка, торець і т.д.) відповідно до домовленостей, тобто загальна кількість дод. місць, у тій чи іншій категорії, буде поділено серед усіх учасників бажаючих їх придбати. Пріоритет буде надано тим постачальникам, які покриватимуть всю мережу магазинів НОВУС.</t>
  </si>
  <si>
    <t>Заявка на розміщення Додаткової викладки товару подається не пізніше ніж 15 числа місяця, попереднього місяця, початку розміщення додаткової викладки.</t>
  </si>
  <si>
    <t>Заявка на заміну асортименту на Додаткову викладку товару подається не пізніше 15-го числа місяця, попереднього місяця, початку розміщення додаткової викладки.</t>
  </si>
  <si>
    <t>У заявці повинні бути зазначені торгові точки, в яких планується розміщення, тип дод. місця, асортимент, який буде розміщений на даному додатковому місці та кількість од. товару, який необхідний для 100% заповнення ДМП, а також зазначений період додаткового розміщення.</t>
  </si>
  <si>
    <t>Для системи автозамовлення прописується мінімальна кількість товару, яка необхідна для подання його на ДМП - дана кількість за замовчуванням розраховується як 1/3 від 100% заповненості місця, а для всієї алкогольної продукції розраховується як 1/5 від 100% наповнюваності. Буфер Безпеки (ББ) на СТІЙКИ, прописується 100% наповнюваність цього виду ДМП.</t>
  </si>
  <si>
    <t>УВАГА!!!</t>
  </si>
  <si>
    <t>Розміщення алкогольної продукції (елітний, важкий алкоголь, а також вино) може розміщуватись на палетній викладці, ТІЛЬКИ на тумбах постачальника! Правило 4 арт. на такій викладці, до цієї категорії товару НЕ ДІЄ, тобто можливе розміщення більше 4-х артикулів, на одній тумбі.</t>
  </si>
  <si>
    <t>Заміна асортименту товару на ДМП постачальника, може проводиться не частіше одного разу на місяць, крім товарів алкогольної продукції (елітний, важкий алкоголь, а також вино). Товар даних категорій, можуть змінюватися на ДМП, один раз на квартал (спочатку кварталу) і не частіше! Заміна асортименту таких товарів проводиться після погодження з комерційним відділом.</t>
  </si>
  <si>
    <t>Алкогольна продукція не може бути розміщена на ДМП, менше ніж на 3 місяці (1 квартал).</t>
  </si>
  <si>
    <t xml:space="preserve">
Після підтвердження розміщення додаткової викладки, сума за розміщення списується з МБ, якщо бюджету немає, виставляється рахунок.</t>
  </si>
  <si>
    <t>Після цього інформація про розміщення додаткової викладки товару надходить до магазину.</t>
  </si>
  <si>
    <t>Будь-яка викладка товару на дод. місце, відбувається силами (представниками) компанії, яка викупила ДМП.</t>
  </si>
  <si>
    <t>Після закінчення термінів додаткового розміщення товарів, весь надлишок, якщо такий залишається, підлягає 100% поверненню постачальнику.</t>
  </si>
  <si>
    <t>Повернення додаткового обладнання виробника провадиться в строк 14 календарних днів з моменту закінчення домовленостей щодо розміщення ДМП.</t>
  </si>
  <si>
    <t>Вартість в грудні місяці збільшується вдвічі від прайсу!</t>
  </si>
  <si>
    <t>Вид послуги</t>
  </si>
  <si>
    <t>Пояснення</t>
  </si>
  <si>
    <t>Розміри обладнання</t>
  </si>
  <si>
    <t>Мін. термін розміщення</t>
  </si>
  <si>
    <t xml:space="preserve">Висота викладки не більше 160 см (з товаром). Вартість без брендування                                                              100% повернення товару </t>
  </si>
  <si>
    <t>примітки</t>
  </si>
  <si>
    <t>Примітки</t>
  </si>
  <si>
    <t>Продаж 1-го палето місця</t>
  </si>
  <si>
    <t>Продаж цілого торця (5-6-ть полиць)</t>
  </si>
  <si>
    <t>Продаж 1/2 регала(5-ть полиць)</t>
  </si>
  <si>
    <t>1 полиця</t>
  </si>
  <si>
    <t>Вартість без брендування                 100% поверення товару після закінчення терміну розміщення на дод. місці продажу</t>
  </si>
  <si>
    <t>100% поверення товару після закінчення терміну розміщення на дод. місці продажу</t>
  </si>
  <si>
    <t>тільки холодильники закритого типу. 100% поверення товару після закінчення терміну розміщення на дод. місці продажу</t>
  </si>
  <si>
    <t>холодильники відключаються від електромережі                                                   100% поверення товару після закінчення терміну розміщення на дод. місці продажу</t>
  </si>
  <si>
    <t>Розміщення по всім ТП, де є обладнання</t>
  </si>
  <si>
    <t>В данному виді ДМП, може бути продано тільки 2-і верхні полиці.</t>
  </si>
  <si>
    <t>РАЗОМ</t>
  </si>
  <si>
    <t>Місто</t>
  </si>
  <si>
    <t>Адреса</t>
  </si>
  <si>
    <t>Регал/1 полиця</t>
  </si>
  <si>
    <t>Вартість в місяць</t>
  </si>
  <si>
    <t>Вартість за мін. період 1 кв.</t>
  </si>
  <si>
    <t>Ірпінь</t>
  </si>
  <si>
    <t>Нові Петрівці</t>
  </si>
  <si>
    <t>Бесарабська пл., 2</t>
  </si>
  <si>
    <t xml:space="preserve">вул. Майдан Незалежності, 1, Сектор В </t>
  </si>
  <si>
    <t>вул. Пушкінська, 25В</t>
  </si>
  <si>
    <t>вул. Майдан Незалежності, Сектор А (Глобус)</t>
  </si>
  <si>
    <t>пр-кт Курбаса, 19, корпус А</t>
  </si>
  <si>
    <t>вул. Антонова, 6</t>
  </si>
  <si>
    <t xml:space="preserve">вул. Героїв Майдану, 1. </t>
  </si>
  <si>
    <t>вул. Івана Пулюя, 8-А,</t>
  </si>
  <si>
    <t>вул. Братиславська, 48-А</t>
  </si>
  <si>
    <t>вул. Вокзальна 2г</t>
  </si>
  <si>
    <t>вул. Івана Павла ІІ (вул. Лумумби Патріса), буд. 5.</t>
  </si>
  <si>
    <t>проспект Правди, 47</t>
  </si>
  <si>
    <t>пл.Слави, б/н, підземний перехід</t>
  </si>
  <si>
    <t>Полиця 40 см</t>
  </si>
  <si>
    <t>Полиця 75 см</t>
  </si>
  <si>
    <t>Полиця 26 см</t>
  </si>
  <si>
    <t>Гачок</t>
  </si>
  <si>
    <t>Сторона А0 (Стіки)</t>
  </si>
  <si>
    <t>Сторона А (Ж/Г)</t>
  </si>
  <si>
    <t>Сторона А (Батони)</t>
  </si>
  <si>
    <t>Сторона С (Батони)</t>
  </si>
  <si>
    <t>Сторона В (Батони)</t>
  </si>
  <si>
    <t>Сторона В ХІМІЯ</t>
  </si>
  <si>
    <t>Найменування сторони</t>
  </si>
  <si>
    <t xml:space="preserve">
Найменування полиці</t>
  </si>
  <si>
    <t>Вид обладнання</t>
  </si>
  <si>
    <t>Вартість без ПДВ/міс</t>
  </si>
  <si>
    <t>кількість магазинів вказаного формату</t>
  </si>
  <si>
    <t>кількість кас у форматі</t>
  </si>
  <si>
    <t>Разом вартість розміщення у всіх форматах без ПДВ/міс</t>
  </si>
  <si>
    <t>Разом вартість розміщення у всіх форматах без ПДВ/РІК</t>
  </si>
  <si>
    <t>ВАРТІСТЬ РОЗМІЩЕННЯ на одиниці обладнання каса СТАНДАРТ</t>
  </si>
  <si>
    <t>ВАРТІСТЬ РОЗМІЩЕННЯ на одиниці обладнання ІНФО КАСА</t>
  </si>
  <si>
    <t>ВАРТІСТЬ РОЗМІЩЕННЯ на одиниці обладнання каса КСО</t>
  </si>
  <si>
    <r>
      <t>Кіл-ть од. обладнання ФОРМАТ</t>
    </r>
    <r>
      <rPr>
        <b/>
        <sz val="10"/>
        <color rgb="FFFF0000"/>
        <rFont val="Calibri"/>
        <family val="2"/>
        <charset val="204"/>
        <scheme val="minor"/>
      </rPr>
      <t xml:space="preserve"> КСО</t>
    </r>
  </si>
  <si>
    <t>ВАРТІСТЬ РОЗМІЩЕННЯ на одиниці обладнання каса Q система</t>
  </si>
  <si>
    <r>
      <t>Кіл-ть од. обладнання ФОРМАТ</t>
    </r>
    <r>
      <rPr>
        <b/>
        <sz val="10"/>
        <color rgb="FFFF0000"/>
        <rFont val="Calibri"/>
        <family val="2"/>
        <charset val="204"/>
        <scheme val="minor"/>
      </rPr>
      <t xml:space="preserve"> Q система</t>
    </r>
  </si>
  <si>
    <r>
      <t>Кіл-ть од</t>
    </r>
    <r>
      <rPr>
        <b/>
        <sz val="10"/>
        <rFont val="Calibri"/>
        <family val="2"/>
        <charset val="204"/>
        <scheme val="minor"/>
      </rPr>
      <t>. обладнання ФОРМАТ</t>
    </r>
    <r>
      <rPr>
        <b/>
        <sz val="10"/>
        <color rgb="FFFF0000"/>
        <rFont val="Calibri"/>
        <family val="2"/>
        <charset val="204"/>
        <scheme val="minor"/>
      </rPr>
      <t xml:space="preserve"> каса стандарт</t>
    </r>
  </si>
  <si>
    <r>
      <t>Кіл-ть од. об</t>
    </r>
    <r>
      <rPr>
        <b/>
        <sz val="10"/>
        <rFont val="Calibri"/>
        <family val="2"/>
        <charset val="204"/>
        <scheme val="minor"/>
      </rPr>
      <t>ладнання ФОРМАТ</t>
    </r>
    <r>
      <rPr>
        <b/>
        <sz val="10"/>
        <color rgb="FFFF0000"/>
        <rFont val="Calibri"/>
        <family val="2"/>
        <charset val="204"/>
        <scheme val="minor"/>
      </rPr>
      <t xml:space="preserve"> інфо каса</t>
    </r>
  </si>
  <si>
    <t>Полиця 100 см (1-4)</t>
  </si>
  <si>
    <t>Полиця 100 см(5-6)</t>
  </si>
  <si>
    <t>Гачок 15 см</t>
  </si>
  <si>
    <t>Полиця</t>
  </si>
  <si>
    <t>Формат магазину</t>
  </si>
  <si>
    <t>торгівельна площа м2</t>
  </si>
  <si>
    <t>середня кіл-ть кас</t>
  </si>
  <si>
    <t>Розміщення товару на ДОДАТКОВИХ МІСЦЯХ ПРОДАЖУ - КАСИ</t>
  </si>
  <si>
    <t>Розміщення товару на касі прописується у договірній компанії на маркетинговий рік відповідно до формату кас.</t>
  </si>
  <si>
    <t>Оновлення асортименту на касах відбувається не частіше 1 разу на місяць на 1 число місяця шляхом подання заявки</t>
  </si>
  <si>
    <t>Заявка на розміщення Додаткової викладки товару подається не пізніше 15 числа місяця попереднього місяця початку розміщення додаткової викладки.</t>
  </si>
  <si>
    <t>У заявці повинні бути зазначені торгові точки, в яких планується розміщення, тип дод. місця, асортимент, який буде розміщений на даному додатковому місці і кількість товарів, що необхідно для 100% заповнення ДМП, а також зазначений період додаткового розміщення.</t>
  </si>
  <si>
    <t>Для системи автозамовлення прописується мінімальна кількість товару, яка необхідна для подання його на ДМП - дана кількість за замовчуванням розраховується як 1/3 від 100% заповненості місця.</t>
  </si>
  <si>
    <t>Після закінчення термінів додаткового розміщення товарів весь залишок підлягає 100% поверненню постачальнику.</t>
  </si>
  <si>
    <t>Повернення додаткового обладнання виробника провадиться в строк 14 днів з моменту закінчення договору.</t>
  </si>
  <si>
    <t>Основи конструкції касового обладнання</t>
  </si>
  <si>
    <t>Касова зона має таку зону. Нижче наведено схеми зон касового стелажу:</t>
  </si>
  <si>
    <t>Касова зона розподіляється за єдиною планограмою (форматами) для ВСІЙ МЕРЕЖІ одночасно.</t>
  </si>
  <si>
    <t>Ціна розміщення 1 од. обладнання залежить від формату Магазину та Розраховується для кожного магазину виходячи з торгової площі даного обладнання.</t>
  </si>
  <si>
    <t>Ціна розміщення не залежить від кількості касових стелажів в магазині (як при збільшенні так і зменшенні обладнання).</t>
  </si>
  <si>
    <t>Кіл-ть касового обладнання на ТП</t>
  </si>
  <si>
    <t>м. Київ, Керченська, 7 (Ватутіна)</t>
  </si>
  <si>
    <t xml:space="preserve">Київська область, Вишгородський район, село Нові Петрівці, вул. Героїв Майдану, 1. </t>
  </si>
  <si>
    <t>м. Київ,проспект Правди,41</t>
  </si>
  <si>
    <t>м. Київ,вул. Богатирська, 32</t>
  </si>
  <si>
    <t>м.Київ, ул. Маяковського, 85</t>
  </si>
  <si>
    <t>гіпермаркет</t>
  </si>
  <si>
    <t>біля дому</t>
  </si>
  <si>
    <t>Площа ТЗ</t>
  </si>
  <si>
    <t xml:space="preserve">Каса стандарт </t>
  </si>
  <si>
    <t>Інфо-каса</t>
  </si>
  <si>
    <t>Біла Церквв</t>
  </si>
  <si>
    <t>Бориспіль</t>
  </si>
  <si>
    <t>Бровари</t>
  </si>
  <si>
    <t>Вишневе</t>
  </si>
  <si>
    <t>Вишгород</t>
  </si>
  <si>
    <t>Крюківщина</t>
  </si>
  <si>
    <t>Новосілки</t>
  </si>
  <si>
    <t>Петривці</t>
  </si>
  <si>
    <t>Рівно</t>
  </si>
  <si>
    <t>Тернопіль</t>
  </si>
  <si>
    <t>Вартість активації акції вказана за 1 період (14 днів)/1 ТП</t>
  </si>
  <si>
    <t>ВАЖЛИВО!!!</t>
  </si>
  <si>
    <t>Активація акцій збільшується в 2-а рази від вартості прайсу в період Пасхальних свят (2 тижні/1 період) та Новий Рік (гружень місяць, 4-и тижні/2-а періода)</t>
  </si>
  <si>
    <t>бакалія</t>
  </si>
  <si>
    <t>напої_алкоголь</t>
  </si>
  <si>
    <t>непрод товари</t>
  </si>
  <si>
    <t>фрешь</t>
  </si>
  <si>
    <t>хімія_косметика</t>
  </si>
  <si>
    <t>Продаж Відео контенту в мережі НВОУС.</t>
  </si>
  <si>
    <t>Для запуску відео реклами необхідно:</t>
  </si>
  <si>
    <t>Мінімум за 5-ть робочих дняів надати відео ролик.</t>
  </si>
  <si>
    <t>Ролик необхідно вкласти на файло обмінник та скинути посилання на ел. пошту.</t>
  </si>
  <si>
    <t>Параметри та тех. данні по рекламі, нижче в таблицях:</t>
  </si>
  <si>
    <t>Параметри</t>
  </si>
  <si>
    <t>Опис</t>
  </si>
  <si>
    <t>Види роликів</t>
  </si>
  <si>
    <t>Циклічність ролика</t>
  </si>
  <si>
    <t>Мін. період розміщення</t>
  </si>
  <si>
    <t>ВАРТІСТЬ РОЗМІЩЕННЯ</t>
  </si>
  <si>
    <t>не більше 15 сек</t>
  </si>
  <si>
    <t>відео/статичний (картинка)</t>
  </si>
  <si>
    <t>Ролик має бути українською мовою та не порушувати закон про рекламу</t>
  </si>
  <si>
    <t>1 місяць</t>
  </si>
  <si>
    <t>12 виходів за 1 годину, більше 160 выходів за рабочий день ТП</t>
  </si>
  <si>
    <t>Один екран</t>
  </si>
  <si>
    <t>Данні по магазинам з ТВ екранами:</t>
  </si>
  <si>
    <t>Вартість розміщення за мережу</t>
  </si>
  <si>
    <t>Формати відео:</t>
  </si>
  <si>
    <t>Розміщення реклами NOVUS:</t>
  </si>
  <si>
    <t>Матеріали, що надаються через відділ стимулювання продажів НОВУС</t>
  </si>
  <si>
    <t>Види послуг</t>
  </si>
  <si>
    <t>габаритні розміри</t>
  </si>
  <si>
    <t>мінімальний термін розміщення</t>
  </si>
  <si>
    <t>вартість розміщення місяць/грн        БЕЗ ПДВ</t>
  </si>
  <si>
    <t xml:space="preserve">
Розміщення інформаційних буклетів рекламодавця на інформаційних стійках у супермаркеті NOVUS</t>
  </si>
  <si>
    <t>Виділення товару брендованим цінником на полиці з товаром або на гачках</t>
  </si>
  <si>
    <t>Розміщення цінника власника на стійках (виділення цінниками компанією NOVUS, якщо обладнання постачальника немає таких)</t>
  </si>
  <si>
    <t>Выділення товару НЕКХЕНГЕРОМ</t>
  </si>
  <si>
    <t>Внутрішне радіо</t>
  </si>
  <si>
    <t>площа другу -25х25</t>
  </si>
  <si>
    <t xml:space="preserve">Стопер полиця - (8,7х7,5см)      </t>
  </si>
  <si>
    <t>Цінник(7х5см)</t>
  </si>
  <si>
    <t>Не більше габаритів товару</t>
  </si>
  <si>
    <t>Шелф-стопер 20х90</t>
  </si>
  <si>
    <t>максимальний - 30сек</t>
  </si>
  <si>
    <t>одноразово</t>
  </si>
  <si>
    <t xml:space="preserve">макет надає замовник мінімальний тираж - 350 000 - Вартість розміщення реклами – за колірної схеми 2+1
</t>
  </si>
  <si>
    <t>ВАЖЛИВО! Розміщення інформації лише спільних акцій з НОВУС(цінові, знижкові тощо), макет надає замовник, ціна вказана без урахування виготовлення матеріалів.</t>
  </si>
  <si>
    <t>макет надає замовник, ціна вказана без урахування виготовлення матеріалів.</t>
  </si>
  <si>
    <t>Аудіо ролик українською мовою</t>
  </si>
  <si>
    <t>Вид послуги                                                - що надається POS</t>
  </si>
  <si>
    <t>Декорування вхідної частини</t>
  </si>
  <si>
    <t>Бренд блок</t>
  </si>
  <si>
    <t>Шелф диспенсер</t>
  </si>
  <si>
    <t>Брендинг колон</t>
  </si>
  <si>
    <t>Інтерактивне брендування</t>
  </si>
  <si>
    <t>Мобільне промо</t>
  </si>
  <si>
    <t xml:space="preserve">Брендування зони фуд корту </t>
  </si>
  <si>
    <t>захід</t>
  </si>
  <si>
    <t>Рівне</t>
  </si>
  <si>
    <t>Біла Церква</t>
  </si>
  <si>
    <t>Петрівці</t>
  </si>
  <si>
    <t>діючі</t>
  </si>
  <si>
    <t>Регіон</t>
  </si>
  <si>
    <t>Адреса магазину</t>
  </si>
  <si>
    <t>Біля дому</t>
  </si>
  <si>
    <t>Гіпермаркет</t>
  </si>
  <si>
    <t>Формати магазину</t>
  </si>
  <si>
    <t>Розділення магазинів</t>
  </si>
  <si>
    <t>від 1 000 до 5 000 м</t>
  </si>
  <si>
    <t>більше 5 000 м</t>
  </si>
  <si>
    <t>Контакти представників відділу маркетингу</t>
  </si>
  <si>
    <t>Контактна інформація</t>
  </si>
  <si>
    <t>Сліпанчук Віталій</t>
  </si>
  <si>
    <t>Головний спеціаліст трейд-маркетингу</t>
  </si>
  <si>
    <t>Начальник відділу трейд-маркетину</t>
  </si>
  <si>
    <t xml:space="preserve"> - питання розміщення товарів на додаткових місцях продажу</t>
  </si>
  <si>
    <t xml:space="preserve"> - питання проведення промо акцій, консультацій, дегустацій</t>
  </si>
  <si>
    <t xml:space="preserve"> - питання щодо розміщення POS матеріалів у торгових залах магазину NOVUS.</t>
  </si>
  <si>
    <t xml:space="preserve"> - проведення звірок з бюджетів</t>
  </si>
  <si>
    <t>Начальник відділу лояльності та CRM</t>
  </si>
  <si>
    <t>Хоменко Людмила</t>
  </si>
  <si>
    <t xml:space="preserve"> - питання щодо проектів пов'язані з програмою лояльності</t>
  </si>
  <si>
    <t>мобільний т: +38 050 417 64 70</t>
  </si>
  <si>
    <t>мобільний т: +38 050 417 14 21</t>
  </si>
  <si>
    <t>Liudmyla.Khomenko@novus.ua</t>
  </si>
  <si>
    <t>відео реклама БЕЗ звуку!!!</t>
  </si>
  <si>
    <t>розміщення по всіх ТП, де є екрани, на момент запуску відео контенту</t>
  </si>
  <si>
    <t>1 вихід в 5-ть хвилин</t>
  </si>
  <si>
    <t>Два екрани (спарені)</t>
  </si>
  <si>
    <t xml:space="preserve">Формат для подвійного екрану: Контейнер – MP4
Відеокодек – H.264
Частота розгорнення для PAL — 625 рядків
Частота кадрів для PAL — 25
Співвідношення рядків - 16:9
Бітрейт – 8-15 Мбіт/с для FHD, 30–40 Мбіт/с для UHD
Кількість крапок: від 1920х1080 до 3840х2160
</t>
  </si>
  <si>
    <t>нові</t>
  </si>
  <si>
    <t xml:space="preserve">В меморандумі прописується ОБОВ`ЯЗКОВО як окрема стаття - не іде в розрахунок як Дохід мережі (тому і розглядається окремо) </t>
  </si>
  <si>
    <t>при знижці від 15% без активації, знижка за три тижні</t>
  </si>
  <si>
    <t>при знижці від 20% без активації, знижка за три тижні</t>
  </si>
  <si>
    <t>при знижці від 25% без активації</t>
  </si>
  <si>
    <t>при знижці від 30% без активації</t>
  </si>
  <si>
    <t xml:space="preserve"> - питання проведення акцій</t>
  </si>
  <si>
    <t>Персональна комунікація з клієнтом</t>
  </si>
  <si>
    <t>Надання комунікації через месенжери</t>
  </si>
  <si>
    <t>Інструменти</t>
  </si>
  <si>
    <t>Організаційний збір</t>
  </si>
  <si>
    <t>Вартість 1 успішного контакту</t>
  </si>
  <si>
    <t>Аналітичний звіт</t>
  </si>
  <si>
    <t>Супровід</t>
  </si>
  <si>
    <t>5 000 грн без ПДВ</t>
  </si>
  <si>
    <t>За 2 тижні до бажаної дати комунікації Замовник подає запит на відділ лояльності та CRM, де вказує:
- Цілі комунікації
- Параметри ЦА
- Розмір винагороди за цільову дію (якщо винагорода передбачається)
Фахівець відділу CRM готує пропозицію по комунікації згідно запиту замовника, а також надає рекомендації, які можуть бути сформовані під час аналізу даних.
Пропозиція містить:
- попередній розмір ЦА, 
- прогноз відгуку на коммунікацію
- прогноз бюджету
Післі погодження запускаємо коммункацію.
Через 2 тижні після запуску комунікації фахівець відділу CRM надає фактичний кількісний звіт та фактичний бюджет.
Аналітик даних готує розгорнутий звіт згідно ключових параметрів ефективності.</t>
  </si>
  <si>
    <t>Повідомлення у Viber</t>
  </si>
  <si>
    <t>1,5 грн без ПДВ</t>
  </si>
  <si>
    <t>9 000 грн без ПДВ</t>
  </si>
  <si>
    <t>Для вибору ЦА доступна вся активна база клієнтів NOVUS</t>
  </si>
  <si>
    <t>Купон на касі</t>
  </si>
  <si>
    <t>10 000 грн без ПДВ</t>
  </si>
  <si>
    <t>Друк купону налаштовується під подію в момент покупки (сума чеку, наявність в чеку конкретного товару, категорії)</t>
  </si>
  <si>
    <t>Надання послуг CRM</t>
  </si>
  <si>
    <t>згідно виду месенжера</t>
  </si>
  <si>
    <t>одноразова послуга</t>
  </si>
  <si>
    <r>
      <t>Розміщення реклами шелф-стопер 200х800 з тримачем постачальника (</t>
    </r>
    <r>
      <rPr>
        <sz val="11"/>
        <color rgb="FFFF0000"/>
        <rFont val="Calibri"/>
        <family val="2"/>
        <charset val="204"/>
        <scheme val="minor"/>
      </rPr>
      <t>не входить в розрахунок вартості бюджету маркетингу</t>
    </r>
    <r>
      <rPr>
        <sz val="11"/>
        <color theme="1"/>
        <rFont val="Calibri"/>
        <family val="2"/>
        <charset val="204"/>
        <scheme val="minor"/>
      </rPr>
      <t>)</t>
    </r>
  </si>
  <si>
    <t>Назва послуги</t>
  </si>
  <si>
    <t>Період</t>
  </si>
  <si>
    <t>Ціна грн без ПДВ</t>
  </si>
  <si>
    <t>Приклад</t>
  </si>
  <si>
    <t>Банер на головній сторінці: індивідуальний дизайн</t>
  </si>
  <si>
    <t>На головній сторінці банер з індивідуальним дизайном (в рамках брендингу компанії NOVUS). Місце розміщення: перший в прокрутці</t>
  </si>
  <si>
    <t>7 днів</t>
  </si>
  <si>
    <t>Банер на головній сторінці: виконаний в стандартних патернах</t>
  </si>
  <si>
    <t>На головній сторінці банер з стандартним дизайном компанії NOVUS. Місце розміщення: другий та далі в прокрутці</t>
  </si>
  <si>
    <t>Окрема категорія в каталозі розміщена зверху</t>
  </si>
  <si>
    <t>Окрема створена категорія товарів, яка буде розміщена другою в каталозі (після "Майстри смаку"). Назва категорії повина мати загальну назву без ТМ чи бренду. Наприклад, "Осінні канікули", "Фестиваль пікніка" та ін. Замовник має надати мінімум 10 SKU для категорії. Оригінальну іконку категорії промальовуємо ми</t>
  </si>
  <si>
    <t>7днів
14 днів
30 днів</t>
  </si>
  <si>
    <t>16 100
28 980
55 200</t>
  </si>
  <si>
    <t>Головна сторінка: окрема лінія товарів з горизонтальним скролом (мінімум 10 товарів)</t>
  </si>
  <si>
    <t>На головній сторінці в блоці з лінійками товарів під банером, буде створено окрему кнопку (можна в назві використовувати ТМ чи бренд). Розміщення кнопки - під кнопкою "Майстри смаку". Мінімальна кількість SKU 10</t>
  </si>
  <si>
    <t>Банерна група на сторінці видачі товарів (3 з 3)</t>
  </si>
  <si>
    <t>Група з трьох банерів, яка виведена у кінці сторніки. Виведення на всіх сторінках сайту без обмежень. Може вести на сторінку товару чи групу товарів. З стандартним дизайном компанії NOVUS</t>
  </si>
  <si>
    <t>Банерна група на сторінці видачі товарів (вертикальний великий + один з двох малих)</t>
  </si>
  <si>
    <t>Група з двох банерів, яка виведена у кінці сторніки. Виведення на всіх сторінках сайту без обмежень. Може вести на сторінку товару чи групу товарів. З стандартним дизайном компанії NOVUS</t>
  </si>
  <si>
    <t>Банерна група на сторінці видачі товарів (вертикальний великий)</t>
  </si>
  <si>
    <t>Один вертикальний великий банер, який виводиться у кінці сторніки. Виведення на всіх сторінках сайту без обмежень. Може вести на сторінку товару чи групу товарів. З стандартним дизайном компанії NOVUS</t>
  </si>
  <si>
    <t>Банерна група на сторінці видачі товарів (один малий)</t>
  </si>
  <si>
    <t>Один малий банер, який виводиться у кінці сторніки. Виведення на всіх сторінках сайту без обмежень. Може вести на сторінку товару чи групу товарів. З стандартним дизайном компанії NOVUS</t>
  </si>
  <si>
    <t>Банерна група на сторінці видачі товарів (два малих)</t>
  </si>
  <si>
    <t>Група з двох малих банерів, яка виводить у кінці сторніки. Виведення на всіх сторінках сайту без обмежень. Може вести на сторінку товару чи групу товарів. З стандартним дизайном компанії NOVUS</t>
  </si>
  <si>
    <t>Банер на сторінці видачі товарів (може бути в кожній категорії свій)</t>
  </si>
  <si>
    <t>Банер можна помістити на будь-яку категорію товарів чи декілька категорій. Виводить на кожній сторінці в обраних категоріях. Може вести на сторінку товара чи групу товарів. З індивідуальним дизайном (в рамках брендингу компанії NOVUS). Вартість за 1 категорію</t>
  </si>
  <si>
    <t>Промо листівка чи зразок товару в замовлення клієнтові (зборщик може покласти в кожне замовлення)</t>
  </si>
  <si>
    <t>При упаковці замовлення, можемо вкласти в пакет клієнта листівку чи матеріали від ТМ, бренда. Вартість за одне вкладення</t>
  </si>
  <si>
    <t>-</t>
  </si>
  <si>
    <t>Рекламний опис в картці товару</t>
  </si>
  <si>
    <t>Виділення товару на сторінці</t>
  </si>
  <si>
    <t>14 днів
30 днів</t>
  </si>
  <si>
    <t>1 000
1 800</t>
  </si>
  <si>
    <t>Аналітика</t>
  </si>
  <si>
    <t>30 днів</t>
  </si>
  <si>
    <t>Пакет Standart</t>
  </si>
  <si>
    <t>Детальніше</t>
  </si>
  <si>
    <t>14 днів
30 днів</t>
  </si>
  <si>
    <t>153 454
 306 996</t>
  </si>
  <si>
    <t>14 днів
30 днів
90 днів</t>
  </si>
  <si>
    <t xml:space="preserve">  204 054
  409 299
1 150 229</t>
  </si>
  <si>
    <t xml:space="preserve">Знижки: При замовленні більше 3 рек. опцій - знижка 10% (не поширюється на пп. 1, 3, 4, 10, 13)		
		</t>
  </si>
  <si>
    <t>Назва пакетної пропозиції</t>
  </si>
  <si>
    <t>Період розміщення</t>
  </si>
  <si>
    <t>90 днів</t>
  </si>
  <si>
    <t>Вартість пакету без знижки, без ПДВ</t>
  </si>
  <si>
    <t>Знижка</t>
  </si>
  <si>
    <t>Вартість з урахуванням знижки, без ПДВ</t>
  </si>
  <si>
    <t>№ послуги</t>
  </si>
  <si>
    <t>Банер на головній сторінці: індивідуальний дизайн (обов'язкова зміна макету кожні 7 днів)</t>
  </si>
  <si>
    <t>Банер на головній сторінці: виконаний в стандартних патернах (обов'язкова зміна макету кожні 7 днів)</t>
  </si>
  <si>
    <t>Головна сторінка: окрема лінія товарів з горизонтальним скролом</t>
  </si>
  <si>
    <t>Промо листівка/семпл в кожне замовлення - 1000 вкладень в пакеті (вартість вкладення понад пакета: 0,10коп./вкладення)</t>
  </si>
  <si>
    <t>Рекламний опис в картці товару (100 SKU в пакеті)</t>
  </si>
  <si>
    <t>Виділення товару на сторінці (5 SKU у пакеті)</t>
  </si>
  <si>
    <t>Звітні дані (5 SKU в пакеті) 1раз/30днів</t>
  </si>
  <si>
    <t>Ольга Кожевнікова</t>
  </si>
  <si>
    <t>Керівник департаменту Е-маркет</t>
  </si>
  <si>
    <t xml:space="preserve"> - питання щодо електронної комерції</t>
  </si>
  <si>
    <t>мобільний т: +38 050 417 02 24</t>
  </si>
  <si>
    <t>1-ин макет, 1-ин період</t>
  </si>
  <si>
    <t>1 артикул на одному магазині. Заявка надається мін. за 5-ть робочих днів до старту.</t>
  </si>
  <si>
    <t>За один магазин. Заявка надається мін. за 5-ть робочих днів до старту.</t>
  </si>
  <si>
    <t>1 од. на одному магазині. Заявка надається мін. за 5-ть робочих днів до старту.</t>
  </si>
  <si>
    <t>макет надає замовник, ціна вказана без урахування виготовлення матеріалу. Заявка надається мін. за 5-ть робочих днів до старту.</t>
  </si>
  <si>
    <r>
      <t xml:space="preserve">ціна вказана без врахування виготовлення ролика. </t>
    </r>
    <r>
      <rPr>
        <sz val="11"/>
        <color rgb="FFFF0000"/>
        <rFont val="Calibri"/>
        <family val="2"/>
        <charset val="204"/>
        <scheme val="minor"/>
      </rPr>
      <t>Покривая ВСІ ТП, де є екрани! Заявка надається мін. за 5-ть робочих днів до старту.</t>
    </r>
  </si>
  <si>
    <t>ціна вказана без урахування виготовлення матеріалу. Заявка надається мін. за 5-ть робочих днів до старту.</t>
  </si>
  <si>
    <r>
      <t xml:space="preserve">Розміщення на торці 130х60х210 см (5-6-ть полиць в задежності від товару). </t>
    </r>
    <r>
      <rPr>
        <sz val="11"/>
        <color rgb="FFFF0000"/>
        <rFont val="Calibri"/>
        <family val="2"/>
        <charset val="204"/>
        <scheme val="minor"/>
      </rPr>
      <t>Вартість в грудні збільшується в 2-а рази від прайсу.</t>
    </r>
  </si>
  <si>
    <r>
      <t xml:space="preserve">Розміщення в 1/2 Регала  100х50х210 (5-ть полиць). </t>
    </r>
    <r>
      <rPr>
        <sz val="11"/>
        <color rgb="FFFF0000"/>
        <rFont val="Calibri"/>
        <family val="2"/>
        <charset val="204"/>
        <scheme val="minor"/>
      </rPr>
      <t>Вартість в грудні збільшується в 2-а рази від прайсу.</t>
    </r>
  </si>
  <si>
    <t>Екран одинарный</t>
  </si>
  <si>
    <t>Екран двойной (videowall)</t>
  </si>
  <si>
    <t>Кіл-ть ТП 47</t>
  </si>
  <si>
    <t>Вартість за період Прайс 2024 грн без НДС</t>
  </si>
  <si>
    <t>15 000 (вартість вказана за 1 місяць).</t>
  </si>
  <si>
    <t>2024 рік</t>
  </si>
  <si>
    <t>15 000 (вартість зазначена за 1 місяць).</t>
  </si>
  <si>
    <t>Вартість за період прайс 2024 грн без ПДВ</t>
  </si>
  <si>
    <t>1 вихід/1 ТП</t>
  </si>
  <si>
    <r>
      <t>м. Київ</t>
    </r>
    <r>
      <rPr>
        <sz val="10.5"/>
        <rFont val="Arial"/>
        <family val="2"/>
        <charset val="204"/>
      </rPr>
      <t>, вул. Гарматна, 26/2 (Росток)</t>
    </r>
  </si>
  <si>
    <t>Статус на 2024</t>
  </si>
  <si>
    <t>А (5)</t>
  </si>
  <si>
    <t>А (6)</t>
  </si>
  <si>
    <t>А(1), А(2), А(3), А(4)</t>
  </si>
  <si>
    <r>
      <rPr>
        <b/>
        <sz val="10"/>
        <color theme="1"/>
        <rFont val="Arial"/>
        <family val="2"/>
        <charset val="204"/>
      </rPr>
      <t>Пакет</t>
    </r>
    <r>
      <rPr>
        <b/>
        <sz val="10"/>
        <color theme="1"/>
        <rFont val="Arial"/>
        <family val="2"/>
        <charset val="204"/>
      </rPr>
      <t xml:space="preserve"> Standart</t>
    </r>
  </si>
  <si>
    <t>Пакет Ultra 14</t>
  </si>
  <si>
    <t>Пакет Ultra 30</t>
  </si>
  <si>
    <t>Пакет VIP 14</t>
  </si>
  <si>
    <t>Пакет VIP 30</t>
  </si>
  <si>
    <t>Пакет VIP 90</t>
  </si>
  <si>
    <t>Ціни грн + ПДВ</t>
  </si>
  <si>
    <t>NOVUS.online</t>
  </si>
  <si>
    <t>безкоштовно</t>
  </si>
  <si>
    <t>Лейба, як приклад - "Хіт" або "New" на картці товару. Умовою є те, що товар може містити одну з двох запропонованих лейб. Обмеження: один бренд може мати не більше 5 товарів виділення на сторінці у вигляді лейби. Вартість за 1 SKU</t>
  </si>
  <si>
    <t>За обраний період надаємо звіт по вибраним SKU. Дані звітні: кількість переглядів в категорії на сайті, кількість замовлених товарів, кількість переходів. Вартість за 1 SKU</t>
  </si>
  <si>
    <t>E-mail розсилки по базі клієнтів NOVUS.online</t>
  </si>
  <si>
    <t>2 типа розсилок:
а) розміщення картки товару в проморозсилці
в) персональна розсилка від бренду</t>
  </si>
  <si>
    <t>а) 1 контакт - 0,10 грн
в) по домовленності. Доступна база розсилки - 175000 контактів</t>
  </si>
  <si>
    <t>Пакети Ultra</t>
  </si>
  <si>
    <t>Пакети VIP</t>
  </si>
  <si>
    <t>БЕЗКОШТОВНО</t>
  </si>
  <si>
    <t>Розміщення рекламних статтей у розділі "Блог"</t>
  </si>
  <si>
    <t>Унікальність тексту 95%. Кількість символів 5-7 тис. Посилання у статті мають бути внутрішні на товари чи категорії товарів. https://novus.online/blog</t>
  </si>
  <si>
    <t>Розміщення рекламних рецептів у розділі "Рецепти"</t>
  </si>
  <si>
    <t>Створення рецептів під товари Бренду.
Можливість додавати відео рецепт. Товари інгрідієнти в рецепті будуть брендові. Можливість створення рецептів під авторством Бренду https://novus.online/recipes</t>
  </si>
  <si>
    <t>Розміщення рекламних підбірок в роздіді "Швидкі меню"</t>
  </si>
  <si>
    <t>Створення підбірок товарів під Бренд з можливістю додати товари в один клік до кошику https://novus.online/what-to-eat</t>
  </si>
  <si>
    <t xml:space="preserve">Кількість знаків з пробілами - 500.
</t>
  </si>
  <si>
    <t>При залучені сайту NOVUS.online в рекламні кампаніїї постачальника в інтернеті, безкоштовно підготуємо лінки на сторінки товарів замовника як посадкові сторінки для рекламних кампаній</t>
  </si>
  <si>
    <t>2 грн без ПДВ</t>
  </si>
  <si>
    <t>Вартість за період прайс 2024 грн без НДС</t>
  </si>
  <si>
    <t>Вартість в Рівне, Тернопіль, Біла Церква, мінус 50% від вартості прайсу</t>
  </si>
  <si>
    <r>
      <t xml:space="preserve">ДМП в Регіонах (Рівне, Тернопіль, Біла Церква) на </t>
    </r>
    <r>
      <rPr>
        <sz val="11"/>
        <color rgb="FFFF0000"/>
        <rFont val="Calibri"/>
        <family val="2"/>
        <charset val="204"/>
        <scheme val="minor"/>
      </rPr>
      <t>50% дешевше від прайсу</t>
    </r>
  </si>
  <si>
    <t>Ролик відправляти на Тетяну Шокіну</t>
  </si>
  <si>
    <t>Tetiana.Shokina@novus.ua</t>
  </si>
  <si>
    <t>Внутрішне Радіо - ролик до 20 сек за 1 вихід на 1 ТП (mp3 формат)</t>
  </si>
  <si>
    <t>Чайки</t>
  </si>
  <si>
    <t>вул. Василя Червонія, 26</t>
  </si>
  <si>
    <t>вул. Перля, 3</t>
  </si>
  <si>
    <t>вул. Кільцева дорога, 12</t>
  </si>
  <si>
    <t>просп. Правди, 47</t>
  </si>
  <si>
    <t>просп. Палладіна, 7а</t>
  </si>
  <si>
    <t>вул.Київский шлях, 2/6</t>
  </si>
  <si>
    <t>просп. Броварський, 17</t>
  </si>
  <si>
    <t>просп. Бажана,8</t>
  </si>
  <si>
    <t>вул. Хоткевича, 1а</t>
  </si>
  <si>
    <t>площа Гостомельська, 1</t>
  </si>
  <si>
    <t>вул. Юлії Здановської, 73а</t>
  </si>
  <si>
    <t>просп. В. Лобановського, 4д</t>
  </si>
  <si>
    <t>просп.Броварський 18д</t>
  </si>
  <si>
    <t>вул. Воскресенська, 14а</t>
  </si>
  <si>
    <t xml:space="preserve">вул. Регенераторна, 4а </t>
  </si>
  <si>
    <t>вул. Чорних Запорожців, 26д</t>
  </si>
  <si>
    <t>вул. Тальнівська, 3</t>
  </si>
  <si>
    <t>вул. Сверстюка, 4/1</t>
  </si>
  <si>
    <t>вул. Святошинська, 28а</t>
  </si>
  <si>
    <t>вул. Кірпи, 5</t>
  </si>
  <si>
    <t>вул. Святошинська, 3</t>
  </si>
  <si>
    <t>вул. Героїв Майдану, 1</t>
  </si>
  <si>
    <t>вул. Дніпровська набережна, 17а</t>
  </si>
  <si>
    <t>вул. С. Русової, 1а</t>
  </si>
  <si>
    <t>вул. Львівська, 17</t>
  </si>
  <si>
    <t>вул. Княжий затон 4/4</t>
  </si>
  <si>
    <t>вул. Івана Кавалерідзе, 1а</t>
  </si>
  <si>
    <t>вул. Іоана Павла ІІ, 5</t>
  </si>
  <si>
    <t>вул. Марії Примаченко, 26</t>
  </si>
  <si>
    <t>вул. Здолбунівська, 7г</t>
  </si>
  <si>
    <t>просп. П. Григоренко,18</t>
  </si>
  <si>
    <t>просп. Правди, 41</t>
  </si>
  <si>
    <t>бул. Миколи Міхновського, 16а</t>
  </si>
  <si>
    <t>вул. Києво-Мироцька, 104д</t>
  </si>
  <si>
    <t>площа Керченська, 7</t>
  </si>
  <si>
    <t>вул. Богатирська, 30а</t>
  </si>
  <si>
    <t>вул. Київська, 253</t>
  </si>
  <si>
    <t>вул. Гарматна, 26/2</t>
  </si>
  <si>
    <t>просп. Володимира Івасюка, 4а</t>
  </si>
  <si>
    <t>вул. Центральна, 2</t>
  </si>
  <si>
    <t>просп. Берестейський, 134/1</t>
  </si>
  <si>
    <t>вул. Златоустівська, 48/5</t>
  </si>
  <si>
    <t>вул. Пулюя Івана, 8а</t>
  </si>
  <si>
    <t>вул. Братиславська, 48а</t>
  </si>
  <si>
    <t>вул. Ушинського, 14а</t>
  </si>
  <si>
    <t>вул. Українська, 83б</t>
  </si>
  <si>
    <t>вул. Бульварно-Кудрявскька, 17г</t>
  </si>
  <si>
    <t>Софіївська Борщагівка</t>
  </si>
  <si>
    <t>вул. Соборна, 120</t>
  </si>
  <si>
    <t>просп. Романа Шухевича, 2</t>
  </si>
  <si>
    <t>вул. Вокзальная, 2г</t>
  </si>
  <si>
    <t xml:space="preserve">вул. Антонова, 2 </t>
  </si>
  <si>
    <t>вул. Олександрівська, 1в</t>
  </si>
  <si>
    <t>вул. Васильківська, 100а</t>
  </si>
  <si>
    <t>вул. Біляшевського, 10</t>
  </si>
  <si>
    <t>вул. Одеська, 20</t>
  </si>
  <si>
    <t>площа Слави, б/н, підземний перехід</t>
  </si>
  <si>
    <t>вул. Самійла Кішки, 10/1</t>
  </si>
  <si>
    <t>вул. Голосіївська, 13а</t>
  </si>
  <si>
    <t>вул. Липківського, 22</t>
  </si>
  <si>
    <t>просп. Повітрофлотський, 56а</t>
  </si>
  <si>
    <t>площа Львівська, 8б</t>
  </si>
  <si>
    <t>площа Бессарабська, 2</t>
  </si>
  <si>
    <t>м. Київ, вул. Петропавлівська, 2</t>
  </si>
  <si>
    <t>Петропавлівська Борщагівка</t>
  </si>
  <si>
    <t>просп. Червоної Калини, 85</t>
  </si>
  <si>
    <t>вул. Сивашська, 1А</t>
  </si>
  <si>
    <t>вул. Будівельників, 40</t>
  </si>
  <si>
    <t>вул. Нижній Вал, 17/8</t>
  </si>
  <si>
    <t>вул. Тросятянецька, 1а</t>
  </si>
  <si>
    <t>просп. Мазепи, 1а</t>
  </si>
  <si>
    <t>бул. Чоколівський, 19</t>
  </si>
  <si>
    <t>вул. Анни Ахматової, 49</t>
  </si>
  <si>
    <t>вул. Велика Васильківська, 100</t>
  </si>
  <si>
    <t>вул. Майдан Незалежності, 1, Сектор А (Глобус)</t>
  </si>
  <si>
    <t>площа Дарницька, 1</t>
  </si>
  <si>
    <t>вул. Метрополита Липківського, 45</t>
  </si>
  <si>
    <t>вул. Василя Стуса, 25в</t>
  </si>
  <si>
    <t>просп. Курбаса, 19</t>
  </si>
  <si>
    <t>вул. Гришка, 3</t>
  </si>
  <si>
    <t>вул. Сержа Лифаря, 13</t>
  </si>
  <si>
    <t>вул. Загорівська, 17/21</t>
  </si>
  <si>
    <t>вул. Метрологічна, 19</t>
  </si>
  <si>
    <t>вул. Солом`янська, 16б</t>
  </si>
  <si>
    <t>Аудіо файл необхіно надсилати, тільки через файлообмінник (НЕ електронним листом)</t>
  </si>
  <si>
    <t>Відео файл необхіно надсилати, тільки через файлообмінник (НЕ електронним листом)</t>
  </si>
  <si>
    <t xml:space="preserve">2460х1080 десктоп 
Особливість формату:  видиму частину макету, необхідно припідняти на 15% вгору по причині наявності віджетів на сторінці);
750х400 мобайл
</t>
  </si>
  <si>
    <t>Матеріали, що надаються через компанію POS медіа або інше агентство.</t>
  </si>
  <si>
    <t xml:space="preserve">Контакт підрядника НОВУС:                                      ПОС Медиа Юкрейн ТОВ:
Валентина Потьомкіна
potyomkina@pos-media.com.ua
</t>
  </si>
  <si>
    <t>ВАЖЛИВО!</t>
  </si>
  <si>
    <t>Компаняі НОВУС, не заключає договора з іншими агенціями та не працює на пряму, окрім ПОС Медіа Юкрейн.</t>
  </si>
  <si>
    <t>Всі домовленності з приводу розміщення та оплати нижче зазначених ПОС матеріалів, можуть бути тільки між "Постачальник-Новус" або "ПОС Медіа-Новус".</t>
  </si>
  <si>
    <t>Список матеріалів описаний нижче може бути представлений через підрядника мережі НОВУС компанію POS Медіа або іншу агенцію.</t>
  </si>
  <si>
    <t>Розміщення рекламних матеріалів (POS) які надаються через підрядника Новус, компанією ПОС Медіа Юкрейн або іншим агенством</t>
  </si>
  <si>
    <t>Вхідні охоронні рамки</t>
  </si>
  <si>
    <t>Охоронні рамки на виході</t>
  </si>
  <si>
    <t>Реклама на вiзках</t>
  </si>
  <si>
    <t>Реклама на корзинках</t>
  </si>
  <si>
    <t xml:space="preserve">Розділювач клієнтів </t>
  </si>
  <si>
    <t>Стикер в при касовій зоні</t>
  </si>
  <si>
    <t>Міні-стопер на касі</t>
  </si>
  <si>
    <t>Топер на касі самообслуговування</t>
  </si>
  <si>
    <t>Шелфстопер з накладним елементом та\або з підсвітленням</t>
  </si>
  <si>
    <t>Міні- стопер</t>
  </si>
  <si>
    <t>Глорифаєр</t>
  </si>
  <si>
    <t>Підсвітлення полиць</t>
  </si>
  <si>
    <t>Рамка на полицю</t>
  </si>
  <si>
    <t xml:space="preserve">Декорування категоріїї </t>
  </si>
  <si>
    <t>Торець</t>
  </si>
  <si>
    <t>Брендування морозильних камер</t>
  </si>
  <si>
    <t>Реклама на бонеті</t>
  </si>
  <si>
    <t>Брендинг холодильних вітрин</t>
  </si>
  <si>
    <t>Брендування паллет</t>
  </si>
  <si>
    <t>Стенд «Новий продукт»</t>
  </si>
  <si>
    <t>Кобрендінг Промо</t>
  </si>
  <si>
    <t xml:space="preserve">Бренд зона </t>
  </si>
  <si>
    <t>WOW зона</t>
  </si>
  <si>
    <t>обговорюється</t>
  </si>
  <si>
    <t>Деталі</t>
  </si>
  <si>
    <t>Реклама на вхідних охоронних рамках, за пару</t>
  </si>
  <si>
    <t>Реклама на охоронних рамках на виході, за пару</t>
  </si>
  <si>
    <t xml:space="preserve">Включає в себе наліпку на підлозі та конструкції на вході </t>
  </si>
  <si>
    <t>Реклама на передній поверхні або дно</t>
  </si>
  <si>
    <t>Реклама на поверхні корзинки</t>
  </si>
  <si>
    <t>Реклама на розділювачі для касового конвеєра.</t>
  </si>
  <si>
    <t>Реклама в при касовій зоні</t>
  </si>
  <si>
    <t>Реклама біля продукту на касі</t>
  </si>
  <si>
    <t>Топер, розміщений на касі самообслуговуванні ближче до торгового залу</t>
  </si>
  <si>
    <t>Вертикальні полоси, прикріплені до полиць з використанням накладних елементів 
Або
Вертикальні полоси, прикріплені до полиць з використанням підствітлення
Або 
Інши прояви нестандартного шелфстоперу окрім використання висічки
Або 
Інші прояви стоперу з розмірами, що відрізняються від 200*900мм</t>
  </si>
  <si>
    <t>Включає в себе: 1)розділювачі, 2) вставка в тримач для цінника\шелфтокер\підложка на полку</t>
  </si>
  <si>
    <t>Реклама розміщується біля викладки продукту</t>
  </si>
  <si>
    <t>Нестандартний носій з можливістю інтеграції продукту\підсвітленням\іншими проявами. Реклама розміщується біля викладки продукту</t>
  </si>
  <si>
    <t>Підсвітлення полиць або частини викладки продукції на поличці</t>
  </si>
  <si>
    <t>Рекламний носій на поличці з можливісттю виделення товару з обох сторін викладки</t>
  </si>
  <si>
    <t>Спеціальне обладнання на поличці для динамічної реклами обраного продукту</t>
  </si>
  <si>
    <t>Брендування на основній полиці
*потребує додаткового, письмового, погодження віжуалу ЦО Новус перед плануванням РК</t>
  </si>
  <si>
    <t>Включає в себе: 1)розділювачі, 2)шелфледж
3)вставка в тримач для цінника, 4)підложка на полку</t>
  </si>
  <si>
    <t>Включає в себе не менше, ніж 3 шелфтокери, 2 шелфстопери і наліпку на підлогу</t>
  </si>
  <si>
    <t>Брендування торцевої викладки рекламованого продукту, максимальний виступ - 20 см+/-</t>
  </si>
  <si>
    <t>Брендована наліпка на регал з рекламованим продуктом</t>
  </si>
  <si>
    <t>Стопер\Топер, розміщені в боннетах в морозильних камерах</t>
  </si>
  <si>
    <t xml:space="preserve">Розміщення 2-х шелфстоперів та топеру </t>
  </si>
  <si>
    <t xml:space="preserve">Брендування паллет </t>
  </si>
  <si>
    <t>Рекламний стенд для анонсування нових продуктів і акцій. Висота – не вище 1,6 м, обмеження по розміру палети (120*80). Товарний запас – не менше 30%. Потрібно додатково викупати місце під розміщення.</t>
  </si>
  <si>
    <t>Нанесення реклами на колони магазинів</t>
  </si>
  <si>
    <t>Проведення промо-заходу на протязі 1-го дня для 2-х та більше продуктів: розміщення промо-стенду, персоналу до 2-х консультантів\промоутерів</t>
  </si>
  <si>
    <t>Проведення промо-заходу з візочком (переміщення по торгівельному залу) на протязі 1 дня:  брендинг візка, робота консультанта\промоутера 1 людина (за додатковим погодженням)</t>
  </si>
  <si>
    <t>Брендована зона з розміщенням продукту, напольна графіка, нестандартних конструкцій, можливістю використання промо персоналу та місця\стенду для роботи персоналу (у разі потреби). Висота – не вище 1,6 м, розміщення на 2-х палетнику та 4-х палетнику. Товарний запас – не менше 30%. Потрібно додатково викупати місце під розміщення.</t>
  </si>
  <si>
    <t>Брендована зона (без використання розміщення продукту), включає в себе: напольну графіку, нестандартні конструкції, можливість використання промо персоналу та місця\стенду для роботи персоналу (у разі потреби)</t>
  </si>
  <si>
    <t>Нестандартні прояви реклами в зоні фуд корту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</si>
</sst>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_-* #,##0.00\ _₽_-;\-* #,##0.00\ _₽_-;_-* &quot;-&quot;??\ _₽_-;_-@_-"/>
    <numFmt numFmtId="165" formatCode="_-* #,##0.00\ &quot;грн.&quot;_-;\-* #,##0.00\ &quot;грн.&quot;_-;_-* &quot;-&quot;??\ &quot;грн.&quot;_-;_-@_-"/>
    <numFmt numFmtId="166" formatCode="_-* #,##0_₴_-;\-* #,##0_₴_-;_-* &quot;-&quot;??_₴_-;_-@_-"/>
    <numFmt numFmtId="167" formatCode="_-* #,##0\ _₽_-;\-* #,##0\ _₽_-;_-* &quot;-&quot;??\ _₽_-;_-@_-"/>
    <numFmt numFmtId="168" formatCode="##############"/>
    <numFmt numFmtId="169" formatCode="#,##0\ &quot;₴&quot;"/>
    <numFmt numFmtId="170" formatCode="_-* #,##0\ _₴_-;\-* #,##0\ _₴_-;_-* &quot;-&quot;??\ _₴_-;_-@_-"/>
    <numFmt numFmtId="171" formatCode="#,##0.00\ [$₴-422]"/>
  </numFmts>
  <fonts count="75" x14ac:knownFonts="1">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sz val="11"/>
      <color theme="0"/>
      <name val="Calibri"/>
      <family val="2"/>
      <charset val="204"/>
      <scheme val="minor"/>
    </font>
    <font>
      <sz val="12"/>
      <color theme="1"/>
      <name val="Calibri"/>
      <family val="2"/>
      <charset val="204"/>
      <scheme val="minor"/>
    </font>
    <font>
      <b/>
      <sz val="12"/>
      <color theme="1"/>
      <name val="Times New Roman"/>
      <family val="1"/>
      <charset val="204"/>
    </font>
    <font>
      <sz val="10"/>
      <name val="Arial"/>
      <family val="2"/>
      <charset val="204"/>
    </font>
    <font>
      <b/>
      <sz val="8"/>
      <name val="Arial"/>
      <family val="2"/>
      <charset val="204"/>
    </font>
    <font>
      <u/>
      <sz val="11"/>
      <color theme="10"/>
      <name val="Calibri"/>
      <family val="2"/>
      <charset val="204"/>
      <scheme val="minor"/>
    </font>
    <font>
      <sz val="10"/>
      <color theme="1"/>
      <name val="Calibri"/>
      <family val="2"/>
      <charset val="204"/>
      <scheme val="minor"/>
    </font>
    <font>
      <b/>
      <sz val="11"/>
      <color rgb="FFFF0000"/>
      <name val="Calibri"/>
      <family val="2"/>
      <charset val="204"/>
      <scheme val="minor"/>
    </font>
    <font>
      <sz val="10"/>
      <name val="Calibri"/>
      <family val="2"/>
      <charset val="204"/>
      <scheme val="minor"/>
    </font>
    <font>
      <b/>
      <u/>
      <sz val="10"/>
      <color theme="1"/>
      <name val="Times New Roman"/>
      <family val="1"/>
      <charset val="204"/>
    </font>
    <font>
      <b/>
      <sz val="10"/>
      <color rgb="FFFF0000"/>
      <name val="Calibri"/>
      <family val="2"/>
      <charset val="204"/>
      <scheme val="minor"/>
    </font>
    <font>
      <sz val="10"/>
      <color theme="1"/>
      <name val="Times New Roman"/>
      <family val="1"/>
      <charset val="204"/>
    </font>
    <font>
      <b/>
      <sz val="10"/>
      <color theme="1"/>
      <name val="Calibri"/>
      <family val="2"/>
      <charset val="204"/>
      <scheme val="minor"/>
    </font>
    <font>
      <b/>
      <sz val="8"/>
      <color indexed="81"/>
      <name val="Tahoma"/>
      <family val="2"/>
      <charset val="204"/>
    </font>
    <font>
      <sz val="8"/>
      <color indexed="81"/>
      <name val="Tahoma"/>
      <family val="2"/>
      <charset val="204"/>
    </font>
    <font>
      <b/>
      <sz val="17"/>
      <color theme="1"/>
      <name val="Calibri"/>
      <family val="2"/>
      <charset val="204"/>
      <scheme val="minor"/>
    </font>
    <font>
      <sz val="17"/>
      <color theme="1"/>
      <name val="Calibri"/>
      <family val="2"/>
      <charset val="204"/>
      <scheme val="minor"/>
    </font>
    <font>
      <b/>
      <sz val="17"/>
      <color theme="1"/>
      <name val="Times New Roman"/>
      <family val="1"/>
      <charset val="204"/>
    </font>
    <font>
      <b/>
      <sz val="11"/>
      <name val="Arial"/>
      <family val="2"/>
      <charset val="204"/>
    </font>
    <font>
      <sz val="11"/>
      <name val="Calibri"/>
      <family val="2"/>
      <charset val="204"/>
      <scheme val="minor"/>
    </font>
    <font>
      <b/>
      <u/>
      <sz val="11"/>
      <color theme="1"/>
      <name val="Times New Roman"/>
      <family val="1"/>
      <charset val="204"/>
    </font>
    <font>
      <sz val="11"/>
      <color theme="1"/>
      <name val="Times New Roman"/>
      <family val="1"/>
      <charset val="204"/>
    </font>
    <font>
      <b/>
      <sz val="15"/>
      <color theme="1"/>
      <name val="Calibri"/>
      <family val="2"/>
      <charset val="204"/>
      <scheme val="minor"/>
    </font>
    <font>
      <sz val="15"/>
      <color theme="1"/>
      <name val="Calibri"/>
      <family val="2"/>
      <charset val="204"/>
      <scheme val="minor"/>
    </font>
    <font>
      <b/>
      <u/>
      <sz val="12"/>
      <color theme="1"/>
      <name val="Times New Roman"/>
      <family val="1"/>
      <charset val="204"/>
    </font>
    <font>
      <sz val="12"/>
      <color theme="1"/>
      <name val="Times New Roman"/>
      <family val="1"/>
      <charset val="204"/>
    </font>
    <font>
      <b/>
      <sz val="12"/>
      <color rgb="FFFF0000"/>
      <name val="Times New Roman"/>
      <family val="1"/>
      <charset val="204"/>
    </font>
    <font>
      <b/>
      <sz val="12"/>
      <color theme="1"/>
      <name val="Calibri"/>
      <family val="2"/>
      <charset val="204"/>
      <scheme val="minor"/>
    </font>
    <font>
      <b/>
      <sz val="12"/>
      <color rgb="FFFF0000"/>
      <name val="Calibri"/>
      <family val="2"/>
      <charset val="204"/>
      <scheme val="minor"/>
    </font>
    <font>
      <b/>
      <sz val="10"/>
      <color rgb="FFFF0000"/>
      <name val="Times New Roman"/>
      <family val="1"/>
      <charset val="204"/>
    </font>
    <font>
      <sz val="12"/>
      <color theme="0"/>
      <name val="Times New Roman"/>
      <family val="1"/>
      <charset val="204"/>
    </font>
    <font>
      <b/>
      <sz val="12"/>
      <color theme="0"/>
      <name val="Calibri"/>
      <family val="2"/>
      <charset val="204"/>
      <scheme val="minor"/>
    </font>
    <font>
      <sz val="16"/>
      <color theme="1"/>
      <name val="Calibri"/>
      <family val="2"/>
      <charset val="204"/>
      <scheme val="minor"/>
    </font>
    <font>
      <b/>
      <sz val="16"/>
      <color theme="1"/>
      <name val="Calibri"/>
      <family val="2"/>
      <charset val="204"/>
      <scheme val="minor"/>
    </font>
    <font>
      <b/>
      <u/>
      <sz val="12"/>
      <color theme="1"/>
      <name val="Calibri"/>
      <family val="2"/>
      <charset val="204"/>
      <scheme val="minor"/>
    </font>
    <font>
      <b/>
      <sz val="16"/>
      <color theme="1"/>
      <name val="Times New Roman"/>
      <family val="1"/>
      <charset val="204"/>
    </font>
    <font>
      <sz val="12"/>
      <color rgb="FFFF0000"/>
      <name val="Times New Roman"/>
      <family val="1"/>
      <charset val="204"/>
    </font>
    <font>
      <b/>
      <sz val="11"/>
      <name val="Calibri"/>
      <family val="2"/>
      <charset val="204"/>
      <scheme val="minor"/>
    </font>
    <font>
      <sz val="11"/>
      <color theme="2" tint="-0.89999084444715716"/>
      <name val="Calibri"/>
      <family val="2"/>
      <charset val="204"/>
      <scheme val="minor"/>
    </font>
    <font>
      <i/>
      <u/>
      <sz val="12"/>
      <color theme="1"/>
      <name val="Times New Roman"/>
      <family val="1"/>
      <charset val="204"/>
    </font>
    <font>
      <b/>
      <sz val="12"/>
      <color theme="1"/>
      <name val="Arial"/>
      <family val="2"/>
      <charset val="204"/>
    </font>
    <font>
      <i/>
      <sz val="12"/>
      <color theme="1"/>
      <name val="Arial"/>
      <family val="2"/>
      <charset val="204"/>
    </font>
    <font>
      <u/>
      <sz val="12"/>
      <color rgb="FF0000FF"/>
      <name val="Times New Roman"/>
      <family val="1"/>
      <charset val="204"/>
    </font>
    <font>
      <b/>
      <sz val="14"/>
      <color rgb="FFFF0000"/>
      <name val="Times New Roman"/>
      <family val="1"/>
      <charset val="204"/>
    </font>
    <font>
      <b/>
      <sz val="18"/>
      <color rgb="FFFF0000"/>
      <name val="Times New Roman"/>
      <family val="1"/>
      <charset val="204"/>
    </font>
    <font>
      <b/>
      <sz val="12"/>
      <color theme="1"/>
      <name val="Calibri"/>
      <family val="2"/>
      <charset val="204"/>
    </font>
    <font>
      <b/>
      <sz val="12"/>
      <color rgb="FF000000"/>
      <name val="Calibri"/>
      <family val="2"/>
      <charset val="204"/>
    </font>
    <font>
      <b/>
      <sz val="16"/>
      <color rgb="FFFF0000"/>
      <name val="Calibri"/>
      <family val="2"/>
      <charset val="204"/>
      <scheme val="minor"/>
    </font>
    <font>
      <sz val="10.5"/>
      <name val="Arial"/>
      <family val="2"/>
      <charset val="204"/>
    </font>
    <font>
      <b/>
      <sz val="9"/>
      <color indexed="81"/>
      <name val="Tahoma"/>
      <family val="2"/>
      <charset val="204"/>
    </font>
    <font>
      <sz val="8"/>
      <color rgb="FF363636"/>
      <name val="Arial"/>
      <family val="2"/>
    </font>
    <font>
      <b/>
      <sz val="10"/>
      <color rgb="FFFF0000"/>
      <name val="Arial"/>
      <family val="2"/>
    </font>
    <font>
      <b/>
      <sz val="11"/>
      <color theme="0"/>
      <name val="Calibri"/>
      <family val="2"/>
      <charset val="204"/>
      <scheme val="minor"/>
    </font>
    <font>
      <sz val="10"/>
      <name val="Calibri"/>
      <family val="2"/>
      <charset val="204"/>
    </font>
    <font>
      <b/>
      <sz val="14"/>
      <color theme="1"/>
      <name val="Calibri"/>
      <family val="2"/>
      <charset val="204"/>
      <scheme val="minor"/>
    </font>
    <font>
      <b/>
      <sz val="11"/>
      <color rgb="FF00B050"/>
      <name val="Calibri"/>
      <family val="2"/>
      <charset val="204"/>
      <scheme val="minor"/>
    </font>
    <font>
      <b/>
      <sz val="14"/>
      <color rgb="FFFF0000"/>
      <name val="Calibri"/>
      <family val="2"/>
      <charset val="204"/>
      <scheme val="minor"/>
    </font>
    <font>
      <sz val="11"/>
      <color theme="1"/>
      <name val="Calibri"/>
      <family val="2"/>
      <scheme val="minor"/>
    </font>
    <font>
      <b/>
      <sz val="10"/>
      <name val="Calibri"/>
      <family val="2"/>
      <charset val="204"/>
      <scheme val="minor"/>
    </font>
    <font>
      <b/>
      <sz val="11"/>
      <color rgb="FF000000"/>
      <name val="Calibri"/>
      <family val="2"/>
      <charset val="204"/>
    </font>
    <font>
      <sz val="11"/>
      <color rgb="FF000000"/>
      <name val="Calibri"/>
      <family val="2"/>
      <charset val="204"/>
    </font>
    <font>
      <sz val="10"/>
      <color theme="1"/>
      <name val="Arial"/>
      <family val="2"/>
      <charset val="204"/>
    </font>
    <font>
      <b/>
      <sz val="10"/>
      <color theme="1"/>
      <name val="Arial"/>
      <family val="2"/>
      <charset val="204"/>
    </font>
    <font>
      <sz val="8"/>
      <color theme="1"/>
      <name val="Arial"/>
      <family val="2"/>
      <charset val="204"/>
    </font>
    <font>
      <b/>
      <sz val="8"/>
      <color theme="1"/>
      <name val="Arial"/>
      <family val="2"/>
      <charset val="204"/>
    </font>
    <font>
      <b/>
      <u/>
      <sz val="11"/>
      <color rgb="FF1155CC"/>
      <name val="Arial"/>
      <family val="2"/>
      <charset val="204"/>
    </font>
    <font>
      <sz val="10"/>
      <name val="Arial"/>
      <family val="2"/>
      <charset val="204"/>
    </font>
    <font>
      <sz val="10"/>
      <color rgb="FF000000"/>
      <name val="Arial"/>
      <family val="2"/>
      <charset val="204"/>
    </font>
    <font>
      <u/>
      <sz val="10"/>
      <color rgb="FF0000FF"/>
      <name val="Arial"/>
      <family val="2"/>
      <charset val="204"/>
    </font>
    <font>
      <u/>
      <sz val="10"/>
      <color theme="10"/>
      <name val="Arial"/>
      <family val="2"/>
      <charset val="204"/>
    </font>
    <font>
      <sz val="9"/>
      <color theme="1"/>
      <name val="Arial"/>
      <family val="2"/>
      <charset val="204"/>
    </font>
  </fonts>
  <fills count="25">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
      <patternFill patternType="solid">
        <fgColor theme="7" tint="-0.249977111117893"/>
        <bgColor indexed="64"/>
      </patternFill>
    </fill>
    <fill>
      <patternFill patternType="solid">
        <fgColor rgb="FF7030A0"/>
        <bgColor indexed="64"/>
      </patternFill>
    </fill>
    <fill>
      <patternFill patternType="solid">
        <fgColor rgb="FF00B0F0"/>
        <bgColor indexed="64"/>
      </patternFill>
    </fill>
    <fill>
      <patternFill patternType="solid">
        <fgColor rgb="FFF5F5F5"/>
        <bgColor indexed="64"/>
      </patternFill>
    </fill>
    <fill>
      <patternFill patternType="solid">
        <fgColor rgb="FFFFFFFF"/>
        <bgColor indexed="64"/>
      </patternFill>
    </fill>
    <fill>
      <patternFill patternType="solid">
        <fgColor theme="4"/>
        <bgColor theme="4"/>
      </patternFill>
    </fill>
    <fill>
      <patternFill patternType="solid">
        <fgColor rgb="FFFFFF00"/>
        <bgColor rgb="FF000000"/>
      </patternFill>
    </fill>
    <fill>
      <patternFill patternType="solid">
        <fgColor theme="9" tint="0.59999389629810485"/>
        <bgColor indexed="64"/>
      </patternFill>
    </fill>
    <fill>
      <patternFill patternType="solid">
        <fgColor rgb="FFFFFFFF"/>
        <bgColor rgb="FFFFFFFF"/>
      </patternFill>
    </fill>
    <fill>
      <patternFill patternType="solid">
        <fgColor rgb="FFE9FFF9"/>
        <bgColor rgb="FFE9FFF9"/>
      </patternFill>
    </fill>
    <fill>
      <patternFill patternType="solid">
        <fgColor rgb="FFCDFAFB"/>
        <bgColor rgb="FFCDFAFB"/>
      </patternFill>
    </fill>
    <fill>
      <patternFill patternType="solid">
        <fgColor rgb="FFBCF9E4"/>
        <bgColor rgb="FFBCF9E4"/>
      </patternFill>
    </fill>
    <fill>
      <patternFill patternType="solid">
        <fgColor rgb="FFF3F3F3"/>
        <bgColor rgb="FFF3F3F3"/>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13">
    <xf numFmtId="0" fontId="0" fillId="0" borderId="0"/>
    <xf numFmtId="164" fontId="1" fillId="0" borderId="0" applyFont="0" applyFill="0" applyBorder="0" applyAlignment="0" applyProtection="0"/>
    <xf numFmtId="0" fontId="7" fillId="0" borderId="0"/>
    <xf numFmtId="0" fontId="9" fillId="0" borderId="0" applyNumberFormat="0" applyFill="0" applyBorder="0" applyAlignment="0" applyProtection="0"/>
    <xf numFmtId="0" fontId="7" fillId="0" borderId="0"/>
    <xf numFmtId="0" fontId="10" fillId="0" borderId="0"/>
    <xf numFmtId="0" fontId="1" fillId="0" borderId="0"/>
    <xf numFmtId="0" fontId="10" fillId="0" borderId="0"/>
    <xf numFmtId="43" fontId="1" fillId="0" borderId="0" applyFont="0" applyFill="0" applyBorder="0" applyAlignment="0" applyProtection="0"/>
    <xf numFmtId="9" fontId="1" fillId="0" borderId="0" applyFont="0" applyFill="0" applyBorder="0" applyAlignment="0" applyProtection="0"/>
    <xf numFmtId="0" fontId="61" fillId="0" borderId="0"/>
    <xf numFmtId="0" fontId="1" fillId="0" borderId="0"/>
    <xf numFmtId="43" fontId="1" fillId="0" borderId="0" applyFont="0" applyFill="0" applyBorder="0" applyAlignment="0" applyProtection="0"/>
  </cellStyleXfs>
  <cellXfs count="305">
    <xf numFmtId="0" fontId="0" fillId="0" borderId="0" xfId="0"/>
    <xf numFmtId="0" fontId="5" fillId="0" borderId="0" xfId="0" applyFont="1"/>
    <xf numFmtId="0" fontId="5" fillId="0" borderId="0" xfId="0" applyFont="1" applyAlignment="1">
      <alignment horizontal="center" vertical="center"/>
    </xf>
    <xf numFmtId="0" fontId="5" fillId="0" borderId="1" xfId="0" applyFont="1" applyBorder="1"/>
    <xf numFmtId="0" fontId="0" fillId="0" borderId="1" xfId="0" applyBorder="1"/>
    <xf numFmtId="0" fontId="2" fillId="0" borderId="1" xfId="0" applyFont="1" applyBorder="1"/>
    <xf numFmtId="0" fontId="12" fillId="0" borderId="1" xfId="0" applyFont="1" applyBorder="1" applyAlignment="1">
      <alignment horizontal="left" vertical="center" wrapText="1"/>
    </xf>
    <xf numFmtId="0" fontId="0" fillId="0" borderId="0" xfId="0" applyAlignment="1">
      <alignment horizontal="center" vertical="center"/>
    </xf>
    <xf numFmtId="0" fontId="0" fillId="0" borderId="0" xfId="0" applyAlignment="1">
      <alignment horizontal="center" vertical="center" wrapText="1"/>
    </xf>
    <xf numFmtId="0" fontId="19" fillId="0" borderId="0" xfId="0" applyFont="1" applyAlignment="1">
      <alignment horizontal="center" vertical="center"/>
    </xf>
    <xf numFmtId="0" fontId="20" fillId="0" borderId="0" xfId="0" applyFont="1" applyAlignment="1">
      <alignment horizontal="center" vertical="center"/>
    </xf>
    <xf numFmtId="0" fontId="21" fillId="0" borderId="0" xfId="0" applyFont="1" applyAlignment="1">
      <alignment horizontal="center" vertical="center"/>
    </xf>
    <xf numFmtId="0" fontId="21" fillId="0" borderId="0" xfId="0" applyFont="1" applyAlignment="1">
      <alignment horizontal="center" vertical="center" wrapText="1"/>
    </xf>
    <xf numFmtId="0" fontId="22" fillId="2" borderId="2" xfId="2" applyFont="1" applyFill="1" applyBorder="1" applyAlignment="1">
      <alignment horizontal="center" vertical="center" wrapText="1"/>
    </xf>
    <xf numFmtId="0" fontId="22" fillId="2" borderId="1" xfId="2" applyFont="1" applyFill="1" applyBorder="1" applyAlignment="1">
      <alignment horizontal="center" vertical="center" wrapText="1"/>
    </xf>
    <xf numFmtId="0" fontId="0" fillId="0" borderId="1" xfId="0" applyBorder="1" applyAlignment="1">
      <alignment horizontal="center" vertical="center"/>
    </xf>
    <xf numFmtId="0" fontId="0" fillId="0" borderId="3" xfId="0" applyBorder="1" applyAlignment="1">
      <alignment horizontal="center" vertical="center" wrapText="1"/>
    </xf>
    <xf numFmtId="0" fontId="0" fillId="0" borderId="1" xfId="0" applyBorder="1" applyAlignment="1">
      <alignment horizontal="center" vertical="center" wrapText="1"/>
    </xf>
    <xf numFmtId="0" fontId="23" fillId="0" borderId="3" xfId="0" applyFont="1" applyBorder="1" applyAlignment="1">
      <alignment horizontal="center" vertical="center" wrapText="1"/>
    </xf>
    <xf numFmtId="0" fontId="23" fillId="0" borderId="6" xfId="0" applyFont="1" applyBorder="1" applyAlignment="1">
      <alignment horizontal="center" vertical="center" wrapText="1"/>
    </xf>
    <xf numFmtId="0" fontId="0" fillId="0" borderId="6" xfId="0" applyBorder="1" applyAlignment="1">
      <alignment horizontal="center" vertical="center" wrapText="1"/>
    </xf>
    <xf numFmtId="3" fontId="2" fillId="0" borderId="1" xfId="0" applyNumberFormat="1" applyFont="1" applyBorder="1" applyAlignment="1">
      <alignment horizontal="center" vertical="center" wrapText="1"/>
    </xf>
    <xf numFmtId="0" fontId="24" fillId="0" borderId="3" xfId="0" applyFont="1" applyBorder="1" applyAlignment="1">
      <alignment horizontal="center" vertical="center"/>
    </xf>
    <xf numFmtId="0" fontId="9" fillId="4" borderId="7" xfId="3" applyFill="1" applyBorder="1" applyAlignment="1">
      <alignment horizontal="center" vertical="center" wrapText="1"/>
    </xf>
    <xf numFmtId="0" fontId="23" fillId="0" borderId="1" xfId="0" applyFont="1" applyBorder="1" applyAlignment="1">
      <alignment horizontal="center" vertical="center" wrapText="1"/>
    </xf>
    <xf numFmtId="0" fontId="11" fillId="0" borderId="3" xfId="0" applyFont="1" applyBorder="1" applyAlignment="1">
      <alignment horizontal="center" vertical="center" wrapText="1"/>
    </xf>
    <xf numFmtId="0" fontId="0" fillId="0" borderId="3" xfId="0" applyBorder="1" applyAlignment="1">
      <alignment horizontal="center" vertical="center"/>
    </xf>
    <xf numFmtId="0" fontId="25" fillId="0" borderId="5" xfId="0" applyFont="1" applyBorder="1" applyAlignment="1">
      <alignment horizontal="center" vertical="center"/>
    </xf>
    <xf numFmtId="0" fontId="26" fillId="0" borderId="0" xfId="0" applyFont="1"/>
    <xf numFmtId="0" fontId="27" fillId="0" borderId="0" xfId="0" applyFont="1" applyAlignment="1">
      <alignment horizontal="center"/>
    </xf>
    <xf numFmtId="0" fontId="27" fillId="0" borderId="0" xfId="0" applyFont="1"/>
    <xf numFmtId="0" fontId="28" fillId="0" borderId="0" xfId="0" applyFont="1" applyAlignment="1">
      <alignment vertical="center"/>
    </xf>
    <xf numFmtId="0" fontId="5" fillId="0" borderId="0" xfId="0" applyFont="1" applyAlignment="1">
      <alignment horizontal="center"/>
    </xf>
    <xf numFmtId="0" fontId="29" fillId="0" borderId="0" xfId="0" applyFont="1" applyAlignment="1">
      <alignment vertical="center"/>
    </xf>
    <xf numFmtId="0" fontId="30" fillId="0" borderId="0" xfId="0" applyFont="1" applyAlignment="1">
      <alignment vertical="center"/>
    </xf>
    <xf numFmtId="0" fontId="31" fillId="6" borderId="1" xfId="0" applyFont="1" applyFill="1" applyBorder="1" applyAlignment="1">
      <alignment horizontal="center" vertical="center" wrapText="1"/>
    </xf>
    <xf numFmtId="0" fontId="5" fillId="0" borderId="0" xfId="0" applyFont="1" applyAlignment="1">
      <alignment vertical="center"/>
    </xf>
    <xf numFmtId="0" fontId="5" fillId="0" borderId="1" xfId="0" applyFont="1" applyBorder="1" applyAlignment="1">
      <alignment vertical="center"/>
    </xf>
    <xf numFmtId="0" fontId="29" fillId="0" borderId="1" xfId="0" applyFont="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32" fillId="0" borderId="1" xfId="0" applyFont="1" applyBorder="1" applyAlignment="1">
      <alignment vertical="center" wrapText="1"/>
    </xf>
    <xf numFmtId="0" fontId="3" fillId="0" borderId="0" xfId="0" applyFont="1"/>
    <xf numFmtId="0" fontId="13" fillId="0" borderId="0" xfId="0" applyFont="1" applyAlignment="1">
      <alignment vertical="center"/>
    </xf>
    <xf numFmtId="0" fontId="15" fillId="0" borderId="0" xfId="0" applyFont="1" applyAlignment="1">
      <alignment vertical="center"/>
    </xf>
    <xf numFmtId="0" fontId="15" fillId="0" borderId="0" xfId="0" applyFont="1" applyAlignment="1">
      <alignment horizontal="center" vertical="center" wrapText="1"/>
    </xf>
    <xf numFmtId="0" fontId="15" fillId="0" borderId="0" xfId="0" applyFont="1" applyAlignment="1">
      <alignment vertical="center" wrapText="1"/>
    </xf>
    <xf numFmtId="0" fontId="33" fillId="0" borderId="0" xfId="0" applyFont="1" applyAlignment="1">
      <alignment vertical="center" wrapText="1"/>
    </xf>
    <xf numFmtId="0" fontId="29" fillId="0" borderId="0" xfId="0" applyFont="1" applyAlignment="1">
      <alignment vertical="center" wrapText="1"/>
    </xf>
    <xf numFmtId="0" fontId="16" fillId="6" borderId="1" xfId="0" applyFont="1" applyFill="1" applyBorder="1" applyAlignment="1">
      <alignment horizontal="center" wrapText="1"/>
    </xf>
    <xf numFmtId="0" fontId="29" fillId="0" borderId="1" xfId="0" applyFont="1" applyBorder="1" applyAlignment="1">
      <alignment vertical="center"/>
    </xf>
    <xf numFmtId="0" fontId="6" fillId="7" borderId="0" xfId="0" applyFont="1" applyFill="1" applyAlignment="1">
      <alignment vertical="center"/>
    </xf>
    <xf numFmtId="0" fontId="29" fillId="7" borderId="0" xfId="0" applyFont="1" applyFill="1" applyAlignment="1">
      <alignment vertical="center"/>
    </xf>
    <xf numFmtId="0" fontId="29" fillId="7" borderId="0" xfId="0" applyFont="1" applyFill="1" applyAlignment="1">
      <alignment vertical="center" wrapText="1"/>
    </xf>
    <xf numFmtId="0" fontId="5" fillId="7" borderId="0" xfId="0" applyFont="1" applyFill="1"/>
    <xf numFmtId="0" fontId="4" fillId="0" borderId="0" xfId="0" applyFont="1"/>
    <xf numFmtId="0" fontId="34" fillId="0" borderId="0" xfId="0" applyFont="1" applyAlignment="1">
      <alignment vertical="center" wrapText="1"/>
    </xf>
    <xf numFmtId="0" fontId="16" fillId="6" borderId="1" xfId="0" applyFont="1" applyFill="1" applyBorder="1" applyAlignment="1">
      <alignment horizontal="center" vertical="center" wrapText="1"/>
    </xf>
    <xf numFmtId="0" fontId="0" fillId="5" borderId="1" xfId="0" applyFill="1" applyBorder="1"/>
    <xf numFmtId="0" fontId="0" fillId="5" borderId="1" xfId="0" applyFill="1" applyBorder="1" applyAlignment="1">
      <alignment horizontal="right"/>
    </xf>
    <xf numFmtId="3" fontId="0" fillId="0" borderId="1" xfId="0" applyNumberFormat="1" applyBorder="1"/>
    <xf numFmtId="0" fontId="35" fillId="0" borderId="0" xfId="0" applyFont="1" applyAlignment="1">
      <alignment horizontal="center" wrapText="1"/>
    </xf>
    <xf numFmtId="0" fontId="12" fillId="0" borderId="0" xfId="0" applyFont="1" applyAlignment="1">
      <alignment horizontal="left" vertical="center" wrapText="1"/>
    </xf>
    <xf numFmtId="0" fontId="2" fillId="0" borderId="0" xfId="0" applyFont="1"/>
    <xf numFmtId="0" fontId="0" fillId="8" borderId="0" xfId="0" applyFill="1"/>
    <xf numFmtId="3" fontId="0" fillId="0" borderId="0" xfId="0" applyNumberFormat="1"/>
    <xf numFmtId="3" fontId="3" fillId="0" borderId="0" xfId="0" applyNumberFormat="1" applyFont="1"/>
    <xf numFmtId="0" fontId="16" fillId="6" borderId="4" xfId="0" applyFont="1" applyFill="1" applyBorder="1" applyAlignment="1">
      <alignment horizontal="center" wrapText="1"/>
    </xf>
    <xf numFmtId="0" fontId="38" fillId="6" borderId="1" xfId="0" applyFont="1" applyFill="1" applyBorder="1" applyAlignment="1">
      <alignment horizontal="center" vertical="center" wrapText="1"/>
    </xf>
    <xf numFmtId="0" fontId="35" fillId="9" borderId="1" xfId="0" applyFont="1" applyFill="1" applyBorder="1" applyAlignment="1">
      <alignment horizontal="center" vertical="center" wrapText="1"/>
    </xf>
    <xf numFmtId="0" fontId="32" fillId="8" borderId="1" xfId="0" applyFont="1" applyFill="1" applyBorder="1" applyAlignment="1">
      <alignment horizontal="center" vertical="center" wrapText="1"/>
    </xf>
    <xf numFmtId="0" fontId="29" fillId="0" borderId="0" xfId="0" applyFont="1" applyAlignment="1">
      <alignment horizontal="left" vertical="center"/>
    </xf>
    <xf numFmtId="0" fontId="39" fillId="0" borderId="0" xfId="0" applyFont="1" applyAlignment="1">
      <alignment vertical="center"/>
    </xf>
    <xf numFmtId="0" fontId="36" fillId="0" borderId="0" xfId="0" applyFont="1"/>
    <xf numFmtId="0" fontId="31" fillId="0" borderId="0" xfId="0" applyFont="1"/>
    <xf numFmtId="0" fontId="29" fillId="0" borderId="1" xfId="0" applyFont="1" applyBorder="1" applyAlignment="1">
      <alignment horizontal="center" vertical="center" wrapText="1"/>
    </xf>
    <xf numFmtId="0" fontId="29" fillId="0" borderId="0" xfId="0" applyFont="1" applyAlignment="1">
      <alignment horizontal="center" vertical="center"/>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29" fillId="6" borderId="1" xfId="0" applyFont="1" applyFill="1" applyBorder="1" applyAlignment="1">
      <alignment horizontal="center" vertical="center" wrapText="1"/>
    </xf>
    <xf numFmtId="0" fontId="0" fillId="0" borderId="1" xfId="0" applyBorder="1" applyAlignment="1">
      <alignment vertical="center"/>
    </xf>
    <xf numFmtId="3" fontId="0" fillId="0" borderId="0" xfId="0" applyNumberFormat="1" applyAlignment="1">
      <alignment horizontal="center" vertical="center"/>
    </xf>
    <xf numFmtId="3" fontId="41" fillId="0" borderId="1" xfId="0" applyNumberFormat="1" applyFont="1" applyBorder="1" applyAlignment="1">
      <alignment horizontal="center" vertical="center" wrapText="1"/>
    </xf>
    <xf numFmtId="165" fontId="41" fillId="0" borderId="1" xfId="0" applyNumberFormat="1" applyFont="1" applyBorder="1" applyAlignment="1">
      <alignment horizontal="center" vertical="center" wrapText="1"/>
    </xf>
    <xf numFmtId="17" fontId="41" fillId="0" borderId="1" xfId="0" applyNumberFormat="1" applyFont="1" applyBorder="1" applyAlignment="1">
      <alignment horizontal="center" vertical="center" wrapText="1"/>
    </xf>
    <xf numFmtId="3" fontId="41" fillId="11" borderId="1" xfId="0" applyNumberFormat="1" applyFont="1" applyFill="1" applyBorder="1" applyAlignment="1">
      <alignment horizontal="center" vertical="center" wrapText="1"/>
    </xf>
    <xf numFmtId="17" fontId="41" fillId="11" borderId="1" xfId="0" applyNumberFormat="1" applyFont="1" applyFill="1" applyBorder="1" applyAlignment="1">
      <alignment horizontal="center" vertical="center" wrapText="1"/>
    </xf>
    <xf numFmtId="17" fontId="41" fillId="11" borderId="10" xfId="0" applyNumberFormat="1" applyFont="1" applyFill="1" applyBorder="1" applyAlignment="1">
      <alignment horizontal="center" vertical="center" wrapText="1"/>
    </xf>
    <xf numFmtId="17" fontId="41" fillId="11" borderId="11" xfId="0" applyNumberFormat="1" applyFont="1" applyFill="1" applyBorder="1" applyAlignment="1">
      <alignment horizontal="center" vertical="center" wrapText="1"/>
    </xf>
    <xf numFmtId="17" fontId="41" fillId="11" borderId="12" xfId="0" applyNumberFormat="1" applyFont="1" applyFill="1" applyBorder="1" applyAlignment="1">
      <alignment horizontal="center" vertical="center" wrapText="1"/>
    </xf>
    <xf numFmtId="0" fontId="0" fillId="0" borderId="13" xfId="0" applyBorder="1"/>
    <xf numFmtId="166" fontId="3" fillId="0" borderId="1" xfId="0" applyNumberFormat="1" applyFont="1" applyBorder="1"/>
    <xf numFmtId="166" fontId="0" fillId="0" borderId="1" xfId="0" applyNumberFormat="1" applyBorder="1"/>
    <xf numFmtId="166" fontId="0" fillId="0" borderId="14" xfId="0" applyNumberFormat="1" applyBorder="1"/>
    <xf numFmtId="0" fontId="0" fillId="0" borderId="15" xfId="0" applyBorder="1"/>
    <xf numFmtId="166" fontId="3" fillId="0" borderId="16" xfId="0" applyNumberFormat="1" applyFont="1" applyBorder="1"/>
    <xf numFmtId="166" fontId="3" fillId="0" borderId="17" xfId="0" applyNumberFormat="1" applyFont="1" applyBorder="1"/>
    <xf numFmtId="0" fontId="42" fillId="0" borderId="0" xfId="0" applyFont="1"/>
    <xf numFmtId="0" fontId="43" fillId="0" borderId="0" xfId="0" applyFont="1" applyAlignment="1">
      <alignment horizontal="justify" vertical="center"/>
    </xf>
    <xf numFmtId="0" fontId="44" fillId="0" borderId="0" xfId="0" applyFont="1" applyAlignment="1">
      <alignment horizontal="justify" vertical="center"/>
    </xf>
    <xf numFmtId="0" fontId="45" fillId="0" borderId="0" xfId="0" applyFont="1" applyAlignment="1">
      <alignment horizontal="justify" vertical="center"/>
    </xf>
    <xf numFmtId="0" fontId="6" fillId="0" borderId="0" xfId="0" applyFont="1" applyAlignment="1">
      <alignment vertical="center"/>
    </xf>
    <xf numFmtId="0" fontId="9" fillId="0" borderId="0" xfId="3" applyAlignment="1">
      <alignment vertical="center"/>
    </xf>
    <xf numFmtId="0" fontId="46" fillId="0" borderId="0" xfId="0" applyFont="1" applyAlignment="1">
      <alignment vertical="center"/>
    </xf>
    <xf numFmtId="0" fontId="35" fillId="12" borderId="1" xfId="0" applyFont="1" applyFill="1" applyBorder="1" applyAlignment="1">
      <alignment horizontal="center" vertical="center" wrapText="1"/>
    </xf>
    <xf numFmtId="0" fontId="35" fillId="13" borderId="1" xfId="0" applyFont="1" applyFill="1" applyBorder="1" applyAlignment="1">
      <alignment horizontal="center" vertical="center" wrapText="1"/>
    </xf>
    <xf numFmtId="0" fontId="19" fillId="0" borderId="0" xfId="0" applyFont="1" applyAlignment="1">
      <alignment horizontal="left" vertical="center"/>
    </xf>
    <xf numFmtId="0" fontId="23" fillId="8" borderId="1" xfId="0" applyFont="1" applyFill="1" applyBorder="1" applyAlignment="1">
      <alignment horizontal="center" vertical="center" wrapText="1"/>
    </xf>
    <xf numFmtId="3" fontId="23" fillId="8" borderId="1" xfId="0" applyNumberFormat="1" applyFont="1" applyFill="1" applyBorder="1" applyAlignment="1">
      <alignment horizontal="center" vertical="center"/>
    </xf>
    <xf numFmtId="0" fontId="0" fillId="8" borderId="1" xfId="0" applyFill="1" applyBorder="1" applyAlignment="1">
      <alignment horizontal="center" vertical="center"/>
    </xf>
    <xf numFmtId="0" fontId="30" fillId="0" borderId="0" xfId="0" applyFont="1" applyAlignment="1">
      <alignment horizontal="left" vertical="center" wrapText="1"/>
    </xf>
    <xf numFmtId="0" fontId="48" fillId="0" borderId="0" xfId="0" applyFont="1" applyAlignment="1">
      <alignment horizontal="left" vertical="center" wrapText="1"/>
    </xf>
    <xf numFmtId="0" fontId="49" fillId="7" borderId="20" xfId="0" applyFont="1" applyFill="1" applyBorder="1" applyAlignment="1">
      <alignment horizontal="center" vertical="center"/>
    </xf>
    <xf numFmtId="0" fontId="49" fillId="7" borderId="21" xfId="0" applyFont="1" applyFill="1" applyBorder="1" applyAlignment="1">
      <alignment horizontal="center" vertical="center"/>
    </xf>
    <xf numFmtId="0" fontId="50" fillId="14" borderId="19" xfId="0" applyFont="1" applyFill="1" applyBorder="1" applyAlignment="1">
      <alignment horizontal="center" vertical="center"/>
    </xf>
    <xf numFmtId="0" fontId="50" fillId="5" borderId="18" xfId="0" applyFont="1" applyFill="1" applyBorder="1" applyAlignment="1">
      <alignment horizontal="center" vertical="center"/>
    </xf>
    <xf numFmtId="0" fontId="50" fillId="14" borderId="18" xfId="0" applyFont="1" applyFill="1" applyBorder="1" applyAlignment="1">
      <alignment horizontal="center" vertical="center"/>
    </xf>
    <xf numFmtId="0" fontId="51" fillId="0" borderId="0" xfId="0" applyFont="1" applyAlignment="1">
      <alignment horizontal="center" vertical="center" wrapText="1"/>
    </xf>
    <xf numFmtId="0" fontId="0" fillId="0" borderId="0" xfId="0" applyAlignment="1">
      <alignment vertical="center"/>
    </xf>
    <xf numFmtId="3" fontId="11" fillId="8" borderId="1" xfId="0" applyNumberFormat="1" applyFont="1" applyFill="1" applyBorder="1" applyAlignment="1">
      <alignment horizontal="center" vertical="center"/>
    </xf>
    <xf numFmtId="0" fontId="2" fillId="8" borderId="1" xfId="0" applyFont="1" applyFill="1" applyBorder="1" applyAlignment="1">
      <alignment horizontal="center" vertical="center" wrapText="1"/>
    </xf>
    <xf numFmtId="14" fontId="23" fillId="8" borderId="1" xfId="0" applyNumberFormat="1" applyFont="1" applyFill="1" applyBorder="1" applyAlignment="1">
      <alignment horizontal="center" vertical="center"/>
    </xf>
    <xf numFmtId="0" fontId="31" fillId="0" borderId="1" xfId="0" applyFont="1" applyBorder="1"/>
    <xf numFmtId="0" fontId="3" fillId="0" borderId="1" xfId="0" applyFont="1" applyBorder="1"/>
    <xf numFmtId="0" fontId="37" fillId="0" borderId="0" xfId="0" applyFont="1"/>
    <xf numFmtId="0" fontId="51" fillId="0" borderId="0" xfId="0" applyFont="1"/>
    <xf numFmtId="0" fontId="23" fillId="0" borderId="1" xfId="0" applyFont="1" applyBorder="1" applyAlignment="1">
      <alignment vertical="center" wrapText="1"/>
    </xf>
    <xf numFmtId="0" fontId="0" fillId="0" borderId="5" xfId="0" applyBorder="1" applyAlignment="1">
      <alignment horizontal="center" vertical="center"/>
    </xf>
    <xf numFmtId="0" fontId="23" fillId="0" borderId="23" xfId="0" applyFont="1" applyBorder="1" applyAlignment="1">
      <alignment horizontal="center" vertical="center" wrapText="1"/>
    </xf>
    <xf numFmtId="1" fontId="2" fillId="0" borderId="1" xfId="0" applyNumberFormat="1" applyFont="1" applyBorder="1"/>
    <xf numFmtId="167" fontId="2" fillId="0" borderId="1" xfId="1" applyNumberFormat="1" applyFont="1" applyBorder="1"/>
    <xf numFmtId="167" fontId="2" fillId="8" borderId="1" xfId="1" applyNumberFormat="1" applyFont="1" applyFill="1" applyBorder="1" applyAlignment="1">
      <alignment horizontal="center" vertical="center"/>
    </xf>
    <xf numFmtId="0" fontId="23" fillId="8" borderId="1" xfId="0" applyFont="1" applyFill="1" applyBorder="1" applyAlignment="1">
      <alignment horizontal="center" vertical="center"/>
    </xf>
    <xf numFmtId="0" fontId="0" fillId="8" borderId="1" xfId="0" applyFill="1" applyBorder="1" applyAlignment="1">
      <alignment horizontal="center" vertical="center" wrapText="1"/>
    </xf>
    <xf numFmtId="3" fontId="0" fillId="8" borderId="1" xfId="0" applyNumberFormat="1" applyFill="1" applyBorder="1" applyAlignment="1">
      <alignment horizontal="center" vertical="center"/>
    </xf>
    <xf numFmtId="14" fontId="0" fillId="8" borderId="1" xfId="0" applyNumberFormat="1" applyFill="1" applyBorder="1" applyAlignment="1">
      <alignment horizontal="center" vertical="center"/>
    </xf>
    <xf numFmtId="3" fontId="23" fillId="0" borderId="1" xfId="8" applyNumberFormat="1" applyFont="1" applyFill="1" applyBorder="1" applyAlignment="1">
      <alignment horizontal="center" vertical="center"/>
    </xf>
    <xf numFmtId="0" fontId="55" fillId="15" borderId="1" xfId="0" applyFont="1" applyFill="1" applyBorder="1" applyAlignment="1">
      <alignment horizontal="left" vertical="center" wrapText="1"/>
    </xf>
    <xf numFmtId="0" fontId="55" fillId="15" borderId="1" xfId="0" applyFont="1" applyFill="1" applyBorder="1" applyAlignment="1">
      <alignment horizontal="left" vertical="center"/>
    </xf>
    <xf numFmtId="168" fontId="54" fillId="16" borderId="1" xfId="0" applyNumberFormat="1" applyFont="1" applyFill="1" applyBorder="1" applyAlignment="1">
      <alignment horizontal="left" vertical="center"/>
    </xf>
    <xf numFmtId="0" fontId="54" fillId="16" borderId="1" xfId="0" applyFont="1" applyFill="1" applyBorder="1" applyAlignment="1">
      <alignment horizontal="left" vertical="center"/>
    </xf>
    <xf numFmtId="1" fontId="55" fillId="15" borderId="1" xfId="0" applyNumberFormat="1" applyFont="1" applyFill="1" applyBorder="1" applyAlignment="1">
      <alignment horizontal="left" vertical="center"/>
    </xf>
    <xf numFmtId="0" fontId="55" fillId="5" borderId="1" xfId="0" applyFont="1" applyFill="1" applyBorder="1" applyAlignment="1">
      <alignment horizontal="left" vertical="center" wrapText="1"/>
    </xf>
    <xf numFmtId="0" fontId="0" fillId="5" borderId="1" xfId="0" applyFill="1" applyBorder="1" applyAlignment="1">
      <alignment horizontal="center"/>
    </xf>
    <xf numFmtId="1" fontId="54" fillId="16" borderId="1" xfId="0" applyNumberFormat="1" applyFont="1" applyFill="1" applyBorder="1" applyAlignment="1">
      <alignment horizontal="center" vertical="center"/>
    </xf>
    <xf numFmtId="49" fontId="54" fillId="16" borderId="1" xfId="0" applyNumberFormat="1" applyFont="1" applyFill="1" applyBorder="1" applyAlignment="1">
      <alignment horizontal="center" vertical="center"/>
    </xf>
    <xf numFmtId="3" fontId="29" fillId="0" borderId="1" xfId="0" applyNumberFormat="1" applyFont="1" applyBorder="1" applyAlignment="1">
      <alignment horizontal="center" vertical="center"/>
    </xf>
    <xf numFmtId="0" fontId="0" fillId="0" borderId="1" xfId="0" applyBorder="1" applyAlignment="1">
      <alignment horizontal="left" vertical="center"/>
    </xf>
    <xf numFmtId="169" fontId="0" fillId="0" borderId="1" xfId="1" applyNumberFormat="1" applyFont="1" applyBorder="1" applyAlignment="1">
      <alignment horizontal="center" vertical="center"/>
    </xf>
    <xf numFmtId="169" fontId="0" fillId="10" borderId="1" xfId="1" applyNumberFormat="1" applyFont="1" applyFill="1" applyBorder="1" applyAlignment="1">
      <alignment horizontal="center" vertical="center"/>
    </xf>
    <xf numFmtId="0" fontId="0" fillId="4" borderId="1" xfId="0" applyFill="1" applyBorder="1" applyAlignment="1">
      <alignment horizontal="center" vertical="center" wrapText="1"/>
    </xf>
    <xf numFmtId="0" fontId="3" fillId="0" borderId="1" xfId="0" applyFont="1" applyBorder="1" applyAlignment="1">
      <alignment horizontal="left" vertical="center"/>
    </xf>
    <xf numFmtId="0" fontId="0" fillId="0" borderId="1" xfId="0" applyBorder="1" applyAlignment="1">
      <alignment horizontal="left" vertical="center" wrapText="1"/>
    </xf>
    <xf numFmtId="0" fontId="0" fillId="0" borderId="1" xfId="0" applyBorder="1" applyAlignment="1">
      <alignment horizontal="left" vertical="top" wrapText="1"/>
    </xf>
    <xf numFmtId="0" fontId="3" fillId="0" borderId="0" xfId="0" applyFont="1" applyAlignment="1">
      <alignment horizontal="left"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170" fontId="0" fillId="0" borderId="0" xfId="1" applyNumberFormat="1" applyFont="1" applyBorder="1" applyAlignment="1">
      <alignment horizontal="center" vertical="center"/>
    </xf>
    <xf numFmtId="0" fontId="56" fillId="17" borderId="1" xfId="0" applyFont="1" applyFill="1" applyBorder="1" applyAlignment="1">
      <alignment horizontal="center" vertical="center" wrapText="1"/>
    </xf>
    <xf numFmtId="0" fontId="0" fillId="0" borderId="1" xfId="0" applyBorder="1" applyAlignment="1">
      <alignment horizontal="center"/>
    </xf>
    <xf numFmtId="0" fontId="3" fillId="5" borderId="1" xfId="0" applyFont="1" applyFill="1" applyBorder="1"/>
    <xf numFmtId="0" fontId="0" fillId="0" borderId="1" xfId="0" applyBorder="1" applyAlignment="1">
      <alignment wrapText="1"/>
    </xf>
    <xf numFmtId="0" fontId="9" fillId="0" borderId="0" xfId="3"/>
    <xf numFmtId="0" fontId="58" fillId="0" borderId="0" xfId="0" applyFont="1"/>
    <xf numFmtId="0" fontId="0" fillId="0" borderId="0" xfId="0" applyAlignment="1">
      <alignment wrapText="1"/>
    </xf>
    <xf numFmtId="0" fontId="2" fillId="0" borderId="1" xfId="0" applyFont="1" applyBorder="1" applyAlignment="1">
      <alignment wrapText="1"/>
    </xf>
    <xf numFmtId="0" fontId="9" fillId="3" borderId="1" xfId="3" applyFill="1" applyBorder="1" applyAlignment="1">
      <alignment horizontal="center" vertical="center" wrapText="1"/>
    </xf>
    <xf numFmtId="0" fontId="23" fillId="0" borderId="5" xfId="0" applyFont="1" applyBorder="1" applyAlignment="1">
      <alignment horizontal="center" vertical="center" wrapText="1"/>
    </xf>
    <xf numFmtId="0" fontId="9" fillId="0" borderId="3" xfId="3" applyFill="1" applyBorder="1" applyAlignment="1">
      <alignment horizontal="center" vertical="center" wrapText="1"/>
    </xf>
    <xf numFmtId="3" fontId="11" fillId="8" borderId="1" xfId="0" applyNumberFormat="1" applyFont="1" applyFill="1" applyBorder="1" applyAlignment="1">
      <alignment horizontal="center" vertical="center" wrapText="1"/>
    </xf>
    <xf numFmtId="0" fontId="9" fillId="0" borderId="1" xfId="3" applyFill="1" applyBorder="1" applyAlignment="1">
      <alignment horizontal="center" vertical="center"/>
    </xf>
    <xf numFmtId="0" fontId="32" fillId="0" borderId="1" xfId="0" applyFont="1" applyBorder="1" applyAlignment="1">
      <alignment wrapText="1"/>
    </xf>
    <xf numFmtId="0" fontId="47" fillId="5" borderId="0" xfId="0" applyFont="1" applyFill="1" applyAlignment="1">
      <alignment vertical="center"/>
    </xf>
    <xf numFmtId="0" fontId="5" fillId="5" borderId="0" xfId="0" applyFont="1" applyFill="1"/>
    <xf numFmtId="0" fontId="5" fillId="5" borderId="0" xfId="0" applyFont="1" applyFill="1" applyAlignment="1">
      <alignment horizontal="center"/>
    </xf>
    <xf numFmtId="3" fontId="0" fillId="0" borderId="1" xfId="0" applyNumberFormat="1" applyBorder="1" applyAlignment="1">
      <alignment horizontal="center"/>
    </xf>
    <xf numFmtId="3" fontId="31" fillId="5" borderId="1" xfId="0" applyNumberFormat="1" applyFont="1" applyFill="1" applyBorder="1" applyAlignment="1">
      <alignment horizontal="center"/>
    </xf>
    <xf numFmtId="0" fontId="60" fillId="0" borderId="0" xfId="0" applyFont="1"/>
    <xf numFmtId="0" fontId="32" fillId="0" borderId="0" xfId="0" applyFont="1"/>
    <xf numFmtId="9" fontId="0" fillId="0" borderId="0" xfId="9" applyFont="1"/>
    <xf numFmtId="165" fontId="41" fillId="5" borderId="1" xfId="0" applyNumberFormat="1" applyFont="1" applyFill="1" applyBorder="1" applyAlignment="1">
      <alignment horizontal="center" vertical="center" wrapText="1"/>
    </xf>
    <xf numFmtId="17" fontId="41" fillId="5" borderId="1" xfId="0" applyNumberFormat="1" applyFont="1" applyFill="1" applyBorder="1" applyAlignment="1">
      <alignment horizontal="center" vertical="center" wrapText="1"/>
    </xf>
    <xf numFmtId="3" fontId="41" fillId="18" borderId="1" xfId="0" applyNumberFormat="1" applyFont="1" applyFill="1" applyBorder="1" applyAlignment="1">
      <alignment horizontal="center" vertical="center" wrapText="1"/>
    </xf>
    <xf numFmtId="17" fontId="41" fillId="18" borderId="1" xfId="0" applyNumberFormat="1" applyFont="1" applyFill="1" applyBorder="1" applyAlignment="1">
      <alignment horizontal="center" vertical="center" wrapText="1"/>
    </xf>
    <xf numFmtId="171" fontId="3" fillId="0" borderId="0" xfId="0" applyNumberFormat="1" applyFont="1"/>
    <xf numFmtId="0" fontId="31" fillId="6" borderId="3" xfId="0" applyFont="1" applyFill="1" applyBorder="1" applyAlignment="1">
      <alignment horizontal="center" vertical="center" wrapText="1"/>
    </xf>
    <xf numFmtId="0" fontId="8" fillId="2" borderId="1" xfId="2" applyFont="1" applyFill="1" applyBorder="1" applyAlignment="1">
      <alignment horizontal="center" vertical="center" wrapText="1"/>
    </xf>
    <xf numFmtId="0" fontId="34" fillId="0" borderId="5" xfId="0" applyFont="1" applyBorder="1" applyAlignment="1">
      <alignment vertical="center" wrapText="1"/>
    </xf>
    <xf numFmtId="0" fontId="38" fillId="6" borderId="1" xfId="0" applyFont="1" applyFill="1" applyBorder="1" applyAlignment="1">
      <alignment horizontal="center" vertical="center"/>
    </xf>
    <xf numFmtId="0" fontId="31" fillId="5" borderId="1" xfId="0" applyFont="1" applyFill="1" applyBorder="1" applyAlignment="1">
      <alignment horizontal="center" vertical="center" wrapText="1"/>
    </xf>
    <xf numFmtId="0" fontId="31" fillId="10" borderId="1" xfId="0" applyFont="1" applyFill="1" applyBorder="1" applyAlignment="1">
      <alignment horizontal="center" vertical="center" wrapText="1"/>
    </xf>
    <xf numFmtId="0" fontId="9" fillId="0" borderId="1" xfId="3" applyBorder="1" applyAlignment="1">
      <alignment horizontal="center" vertical="center"/>
    </xf>
    <xf numFmtId="0" fontId="57" fillId="8" borderId="1" xfId="0" applyFont="1" applyFill="1" applyBorder="1"/>
    <xf numFmtId="0" fontId="23" fillId="0" borderId="1" xfId="0" applyFont="1" applyBorder="1" applyAlignment="1">
      <alignment horizontal="center" vertical="center"/>
    </xf>
    <xf numFmtId="0" fontId="40" fillId="0" borderId="1" xfId="0" applyFont="1" applyBorder="1" applyAlignment="1">
      <alignment horizontal="center" vertical="center" wrapText="1"/>
    </xf>
    <xf numFmtId="0" fontId="47" fillId="0" borderId="0" xfId="0" applyFont="1" applyAlignment="1">
      <alignment horizontal="left" vertical="center"/>
    </xf>
    <xf numFmtId="0" fontId="6" fillId="0" borderId="0" xfId="0" applyFont="1" applyAlignment="1">
      <alignment vertical="center" wrapText="1"/>
    </xf>
    <xf numFmtId="0" fontId="9" fillId="4" borderId="1" xfId="3" applyFill="1" applyBorder="1" applyAlignment="1">
      <alignment horizontal="center" vertical="center" wrapText="1"/>
    </xf>
    <xf numFmtId="0" fontId="9" fillId="4" borderId="4" xfId="3" applyFill="1" applyBorder="1" applyAlignment="1">
      <alignment horizontal="center" vertical="center" wrapText="1"/>
    </xf>
    <xf numFmtId="0" fontId="9" fillId="0" borderId="3" xfId="3" applyBorder="1" applyAlignment="1">
      <alignment horizontal="center" vertical="center"/>
    </xf>
    <xf numFmtId="0" fontId="10" fillId="0" borderId="0" xfId="0" applyFont="1" applyAlignment="1">
      <alignment vertical="center" wrapText="1"/>
    </xf>
    <xf numFmtId="0" fontId="10" fillId="0" borderId="0" xfId="0" applyFont="1" applyAlignment="1">
      <alignment vertical="top" wrapText="1"/>
    </xf>
    <xf numFmtId="0" fontId="58" fillId="0" borderId="0" xfId="0" applyFont="1" applyAlignment="1">
      <alignment vertical="center" wrapText="1"/>
    </xf>
    <xf numFmtId="0" fontId="16" fillId="19" borderId="1" xfId="0" applyFont="1" applyFill="1" applyBorder="1" applyAlignment="1">
      <alignment horizontal="center" vertical="center" wrapText="1"/>
    </xf>
    <xf numFmtId="0" fontId="10" fillId="0" borderId="1" xfId="0" applyFont="1" applyBorder="1" applyAlignment="1">
      <alignment vertical="center" wrapText="1"/>
    </xf>
    <xf numFmtId="3" fontId="23" fillId="8" borderId="1" xfId="0" applyNumberFormat="1" applyFont="1" applyFill="1" applyBorder="1" applyAlignment="1">
      <alignment horizontal="center" vertical="center" wrapText="1"/>
    </xf>
    <xf numFmtId="0" fontId="63" fillId="5" borderId="1" xfId="0" applyFont="1" applyFill="1" applyBorder="1" applyAlignment="1">
      <alignment horizontal="center" vertical="center"/>
    </xf>
    <xf numFmtId="0" fontId="63" fillId="5" borderId="1" xfId="0" applyFont="1" applyFill="1" applyBorder="1" applyAlignment="1">
      <alignment vertical="center"/>
    </xf>
    <xf numFmtId="0" fontId="64" fillId="0" borderId="1" xfId="0" applyFont="1" applyBorder="1" applyAlignment="1">
      <alignment horizontal="center" vertical="center"/>
    </xf>
    <xf numFmtId="0" fontId="65" fillId="0" borderId="0" xfId="0" applyFont="1" applyAlignment="1">
      <alignment vertical="top"/>
    </xf>
    <xf numFmtId="0" fontId="68" fillId="0" borderId="0" xfId="0" applyFont="1" applyAlignment="1">
      <alignment vertical="top" wrapText="1"/>
    </xf>
    <xf numFmtId="0" fontId="66" fillId="0" borderId="0" xfId="0" applyFont="1" applyAlignment="1">
      <alignment vertical="top" wrapText="1"/>
    </xf>
    <xf numFmtId="0" fontId="67" fillId="0" borderId="0" xfId="0" applyFont="1" applyAlignment="1">
      <alignment vertical="top"/>
    </xf>
    <xf numFmtId="0" fontId="66" fillId="0" borderId="0" xfId="0" applyFont="1" applyAlignment="1">
      <alignment vertical="top"/>
    </xf>
    <xf numFmtId="0" fontId="67" fillId="0" borderId="0" xfId="0" applyFont="1" applyAlignment="1">
      <alignment horizontal="center" vertical="top"/>
    </xf>
    <xf numFmtId="0" fontId="65" fillId="0" borderId="0" xfId="0" applyFont="1" applyAlignment="1">
      <alignment horizontal="center" vertical="top"/>
    </xf>
    <xf numFmtId="0" fontId="72" fillId="0" borderId="0" xfId="0" applyFont="1" applyAlignment="1">
      <alignment vertical="top" wrapText="1"/>
    </xf>
    <xf numFmtId="0" fontId="66" fillId="0" borderId="24" xfId="0" applyFont="1" applyBorder="1" applyAlignment="1">
      <alignment horizontal="left" vertical="top"/>
    </xf>
    <xf numFmtId="0" fontId="66" fillId="0" borderId="25" xfId="0" applyFont="1" applyBorder="1" applyAlignment="1">
      <alignment vertical="top" wrapText="1"/>
    </xf>
    <xf numFmtId="0" fontId="66" fillId="0" borderId="25" xfId="0" applyFont="1" applyBorder="1" applyAlignment="1">
      <alignment horizontal="center" vertical="top" wrapText="1"/>
    </xf>
    <xf numFmtId="3" fontId="66" fillId="0" borderId="25" xfId="0" applyNumberFormat="1" applyFont="1" applyBorder="1" applyAlignment="1">
      <alignment horizontal="center" vertical="top" wrapText="1"/>
    </xf>
    <xf numFmtId="0" fontId="66" fillId="0" borderId="26" xfId="0" applyFont="1" applyBorder="1" applyAlignment="1">
      <alignment horizontal="center" vertical="center"/>
    </xf>
    <xf numFmtId="0" fontId="66" fillId="0" borderId="0" xfId="0" applyFont="1" applyAlignment="1">
      <alignment horizontal="center" vertical="center"/>
    </xf>
    <xf numFmtId="0" fontId="66" fillId="0" borderId="27" xfId="0" applyFont="1" applyBorder="1" applyAlignment="1">
      <alignment horizontal="left" vertical="top"/>
    </xf>
    <xf numFmtId="0" fontId="65" fillId="0" borderId="0" xfId="0" applyFont="1" applyAlignment="1">
      <alignment vertical="top" wrapText="1"/>
    </xf>
    <xf numFmtId="0" fontId="65" fillId="0" borderId="0" xfId="0" applyFont="1" applyAlignment="1">
      <alignment horizontal="center" vertical="top" wrapText="1"/>
    </xf>
    <xf numFmtId="3" fontId="65" fillId="0" borderId="0" xfId="0" applyNumberFormat="1" applyFont="1" applyAlignment="1">
      <alignment horizontal="center" vertical="top" wrapText="1"/>
    </xf>
    <xf numFmtId="0" fontId="65" fillId="0" borderId="28" xfId="0" applyFont="1" applyBorder="1" applyAlignment="1">
      <alignment horizontal="center" vertical="center"/>
    </xf>
    <xf numFmtId="0" fontId="65" fillId="0" borderId="0" xfId="0" applyFont="1" applyAlignment="1">
      <alignment horizontal="center" vertical="center"/>
    </xf>
    <xf numFmtId="0" fontId="71" fillId="20" borderId="0" xfId="0" applyFont="1" applyFill="1" applyAlignment="1">
      <alignment horizontal="left" vertical="top" wrapText="1"/>
    </xf>
    <xf numFmtId="0" fontId="66" fillId="0" borderId="0" xfId="0" applyFont="1" applyAlignment="1">
      <alignment horizontal="left" vertical="top"/>
    </xf>
    <xf numFmtId="0" fontId="73" fillId="0" borderId="0" xfId="0" applyFont="1" applyAlignment="1">
      <alignment vertical="top" wrapText="1"/>
    </xf>
    <xf numFmtId="0" fontId="74" fillId="0" borderId="0" xfId="0" applyFont="1" applyAlignment="1">
      <alignment vertical="top"/>
    </xf>
    <xf numFmtId="0" fontId="65" fillId="0" borderId="28" xfId="0" applyFont="1" applyBorder="1"/>
    <xf numFmtId="0" fontId="66" fillId="0" borderId="29" xfId="0" applyFont="1" applyBorder="1" applyAlignment="1">
      <alignment horizontal="left" vertical="top"/>
    </xf>
    <xf numFmtId="0" fontId="69" fillId="20" borderId="0" xfId="0" applyFont="1" applyFill="1" applyAlignment="1">
      <alignment horizontal="left" vertical="top" wrapText="1"/>
    </xf>
    <xf numFmtId="0" fontId="74" fillId="0" borderId="30" xfId="0" applyFont="1" applyBorder="1" applyAlignment="1">
      <alignment vertical="top" wrapText="1"/>
    </xf>
    <xf numFmtId="3" fontId="74" fillId="0" borderId="30" xfId="0" applyNumberFormat="1" applyFont="1" applyBorder="1" applyAlignment="1">
      <alignment vertical="top" wrapText="1"/>
    </xf>
    <xf numFmtId="0" fontId="65" fillId="0" borderId="31" xfId="0" applyFont="1" applyBorder="1"/>
    <xf numFmtId="0" fontId="65" fillId="20" borderId="0" xfId="0" applyFont="1" applyFill="1" applyAlignment="1">
      <alignment horizontal="center" vertical="top" wrapText="1"/>
    </xf>
    <xf numFmtId="0" fontId="66" fillId="21" borderId="0" xfId="0" applyFont="1" applyFill="1" applyAlignment="1">
      <alignment horizontal="center" vertical="top" wrapText="1"/>
    </xf>
    <xf numFmtId="0" fontId="66" fillId="22" borderId="0" xfId="0" applyFont="1" applyFill="1" applyAlignment="1">
      <alignment horizontal="center" vertical="top" wrapText="1"/>
    </xf>
    <xf numFmtId="0" fontId="66" fillId="23" borderId="0" xfId="0" applyFont="1" applyFill="1" applyAlignment="1">
      <alignment horizontal="center" vertical="top" wrapText="1"/>
    </xf>
    <xf numFmtId="0" fontId="67" fillId="20" borderId="0" xfId="0" applyFont="1" applyFill="1" applyAlignment="1">
      <alignment horizontal="center" vertical="top" wrapText="1"/>
    </xf>
    <xf numFmtId="0" fontId="67" fillId="21" borderId="0" xfId="0" applyFont="1" applyFill="1" applyAlignment="1">
      <alignment horizontal="center" vertical="top" wrapText="1"/>
    </xf>
    <xf numFmtId="0" fontId="67" fillId="22" borderId="0" xfId="0" applyFont="1" applyFill="1" applyAlignment="1">
      <alignment horizontal="center" vertical="top" wrapText="1"/>
    </xf>
    <xf numFmtId="0" fontId="67" fillId="23" borderId="0" xfId="0" applyFont="1" applyFill="1" applyAlignment="1">
      <alignment horizontal="center" vertical="top" wrapText="1"/>
    </xf>
    <xf numFmtId="0" fontId="65" fillId="21" borderId="0" xfId="0" applyFont="1" applyFill="1" applyAlignment="1">
      <alignment vertical="top"/>
    </xf>
    <xf numFmtId="0" fontId="65" fillId="22" borderId="0" xfId="0" applyFont="1" applyFill="1" applyAlignment="1">
      <alignment vertical="top"/>
    </xf>
    <xf numFmtId="0" fontId="65" fillId="23" borderId="0" xfId="0" applyFont="1" applyFill="1" applyAlignment="1">
      <alignment vertical="top"/>
    </xf>
    <xf numFmtId="0" fontId="67" fillId="20" borderId="0" xfId="0" applyFont="1" applyFill="1" applyAlignment="1">
      <alignment horizontal="center" vertical="top"/>
    </xf>
    <xf numFmtId="3" fontId="67" fillId="21" borderId="0" xfId="0" applyNumberFormat="1" applyFont="1" applyFill="1" applyAlignment="1">
      <alignment horizontal="center" vertical="top"/>
    </xf>
    <xf numFmtId="3" fontId="67" fillId="22" borderId="0" xfId="0" applyNumberFormat="1" applyFont="1" applyFill="1" applyAlignment="1">
      <alignment horizontal="center" vertical="top"/>
    </xf>
    <xf numFmtId="3" fontId="67" fillId="23" borderId="0" xfId="0" applyNumberFormat="1" applyFont="1" applyFill="1" applyAlignment="1">
      <alignment horizontal="center" vertical="top"/>
    </xf>
    <xf numFmtId="9" fontId="67" fillId="21" borderId="0" xfId="0" applyNumberFormat="1" applyFont="1" applyFill="1" applyAlignment="1">
      <alignment horizontal="center" vertical="top"/>
    </xf>
    <xf numFmtId="9" fontId="67" fillId="22" borderId="0" xfId="0" applyNumberFormat="1" applyFont="1" applyFill="1" applyAlignment="1">
      <alignment horizontal="center" vertical="top"/>
    </xf>
    <xf numFmtId="9" fontId="67" fillId="23" borderId="0" xfId="0" applyNumberFormat="1" applyFont="1" applyFill="1" applyAlignment="1">
      <alignment horizontal="center" vertical="top"/>
    </xf>
    <xf numFmtId="0" fontId="66" fillId="20" borderId="0" xfId="0" applyFont="1" applyFill="1" applyAlignment="1">
      <alignment horizontal="center" vertical="top"/>
    </xf>
    <xf numFmtId="3" fontId="66" fillId="21" borderId="0" xfId="0" applyNumberFormat="1" applyFont="1" applyFill="1" applyAlignment="1">
      <alignment horizontal="center" vertical="top"/>
    </xf>
    <xf numFmtId="3" fontId="66" fillId="22" borderId="0" xfId="0" applyNumberFormat="1" applyFont="1" applyFill="1" applyAlignment="1">
      <alignment horizontal="center" vertical="top"/>
    </xf>
    <xf numFmtId="3" fontId="66" fillId="23" borderId="0" xfId="0" applyNumberFormat="1" applyFont="1" applyFill="1" applyAlignment="1">
      <alignment horizontal="center" vertical="top"/>
    </xf>
    <xf numFmtId="0" fontId="68" fillId="20" borderId="0" xfId="0" applyFont="1" applyFill="1" applyAlignment="1">
      <alignment horizontal="center" vertical="top"/>
    </xf>
    <xf numFmtId="0" fontId="67" fillId="20" borderId="0" xfId="0" applyFont="1" applyFill="1" applyAlignment="1">
      <alignment vertical="top"/>
    </xf>
    <xf numFmtId="0" fontId="67" fillId="21" borderId="0" xfId="0" applyFont="1" applyFill="1" applyAlignment="1">
      <alignment vertical="top"/>
    </xf>
    <xf numFmtId="0" fontId="67" fillId="22" borderId="0" xfId="0" applyFont="1" applyFill="1" applyAlignment="1">
      <alignment vertical="top"/>
    </xf>
    <xf numFmtId="0" fontId="67" fillId="23" borderId="0" xfId="0" applyFont="1" applyFill="1" applyAlignment="1">
      <alignment vertical="top"/>
    </xf>
    <xf numFmtId="0" fontId="67" fillId="24" borderId="0" xfId="0" applyFont="1" applyFill="1" applyAlignment="1">
      <alignment vertical="top"/>
    </xf>
    <xf numFmtId="3" fontId="67" fillId="21" borderId="0" xfId="0" applyNumberFormat="1" applyFont="1" applyFill="1" applyAlignment="1">
      <alignment vertical="top"/>
    </xf>
    <xf numFmtId="3" fontId="67" fillId="22" borderId="0" xfId="0" applyNumberFormat="1" applyFont="1" applyFill="1" applyAlignment="1">
      <alignment horizontal="center" vertical="top" wrapText="1"/>
    </xf>
    <xf numFmtId="3" fontId="67" fillId="23" borderId="0" xfId="0" applyNumberFormat="1" applyFont="1" applyFill="1" applyAlignment="1">
      <alignment horizontal="center" vertical="top" wrapText="1"/>
    </xf>
    <xf numFmtId="3" fontId="67" fillId="22" borderId="0" xfId="0" applyNumberFormat="1" applyFont="1" applyFill="1" applyAlignment="1">
      <alignment vertical="top"/>
    </xf>
    <xf numFmtId="3" fontId="67" fillId="23" borderId="0" xfId="0" applyNumberFormat="1" applyFont="1" applyFill="1" applyAlignment="1">
      <alignment vertical="top"/>
    </xf>
    <xf numFmtId="0" fontId="65" fillId="20" borderId="0" xfId="0" applyFont="1" applyFill="1" applyAlignment="1">
      <alignment vertical="top"/>
    </xf>
    <xf numFmtId="3" fontId="65" fillId="20" borderId="0" xfId="0" applyNumberFormat="1" applyFont="1" applyFill="1" applyAlignment="1">
      <alignment vertical="top"/>
    </xf>
    <xf numFmtId="3" fontId="65" fillId="20" borderId="0" xfId="0" applyNumberFormat="1" applyFont="1" applyFill="1" applyAlignment="1">
      <alignment horizontal="center" vertical="top" wrapText="1"/>
    </xf>
    <xf numFmtId="0" fontId="68" fillId="20" borderId="0" xfId="0" applyFont="1" applyFill="1" applyAlignment="1">
      <alignment vertical="top" wrapText="1"/>
    </xf>
    <xf numFmtId="3" fontId="67" fillId="20" borderId="0" xfId="0" applyNumberFormat="1" applyFont="1" applyFill="1" applyAlignment="1">
      <alignment vertical="top"/>
    </xf>
    <xf numFmtId="3" fontId="67" fillId="20" borderId="0" xfId="0" applyNumberFormat="1" applyFont="1" applyFill="1" applyAlignment="1">
      <alignment horizontal="center" vertical="top" wrapText="1"/>
    </xf>
    <xf numFmtId="0" fontId="52" fillId="8" borderId="1" xfId="0" applyFont="1" applyFill="1" applyBorder="1" applyAlignment="1">
      <alignment horizontal="center" vertical="center" wrapText="1"/>
    </xf>
    <xf numFmtId="0" fontId="9" fillId="3" borderId="2" xfId="3" applyFill="1" applyBorder="1" applyAlignment="1">
      <alignment horizontal="center" vertical="center" wrapText="1"/>
    </xf>
    <xf numFmtId="0" fontId="9" fillId="3" borderId="4" xfId="3" applyFill="1" applyBorder="1" applyAlignment="1">
      <alignment horizontal="center" vertical="center" wrapText="1"/>
    </xf>
    <xf numFmtId="0" fontId="9" fillId="0" borderId="2" xfId="3" applyFill="1" applyBorder="1" applyAlignment="1">
      <alignment horizontal="center" vertical="center" wrapText="1"/>
    </xf>
    <xf numFmtId="0" fontId="9" fillId="0" borderId="4" xfId="3" applyFill="1" applyBorder="1" applyAlignment="1">
      <alignment horizontal="center" vertical="center" wrapText="1"/>
    </xf>
    <xf numFmtId="0" fontId="9" fillId="0" borderId="1" xfId="3" applyBorder="1" applyAlignment="1">
      <alignment horizontal="center" vertical="center"/>
    </xf>
    <xf numFmtId="0" fontId="47" fillId="0" borderId="0" xfId="0" applyFont="1" applyAlignment="1">
      <alignment horizontal="left" vertical="center" wrapText="1"/>
    </xf>
    <xf numFmtId="0" fontId="29" fillId="0" borderId="0" xfId="0" applyFont="1" applyAlignment="1">
      <alignment horizontal="left" vertical="center" wrapText="1"/>
    </xf>
    <xf numFmtId="0" fontId="51" fillId="0" borderId="0" xfId="0" applyFont="1" applyAlignment="1">
      <alignment horizontal="center" vertical="center" wrapText="1"/>
    </xf>
    <xf numFmtId="0" fontId="38" fillId="6" borderId="1" xfId="0" applyFont="1" applyFill="1" applyBorder="1" applyAlignment="1">
      <alignment horizontal="center" vertical="center"/>
    </xf>
    <xf numFmtId="0" fontId="5"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2" xfId="0" applyFont="1" applyBorder="1" applyAlignment="1">
      <alignment horizontal="left" vertical="center" wrapText="1"/>
    </xf>
    <xf numFmtId="0" fontId="10" fillId="0" borderId="5" xfId="0" applyFont="1" applyBorder="1" applyAlignment="1">
      <alignment horizontal="left" vertical="center" wrapText="1"/>
    </xf>
    <xf numFmtId="0" fontId="74" fillId="0" borderId="0" xfId="0" applyFont="1" applyAlignment="1">
      <alignment vertical="top"/>
    </xf>
    <xf numFmtId="0" fontId="0" fillId="0" borderId="0" xfId="0"/>
    <xf numFmtId="0" fontId="65" fillId="0" borderId="28" xfId="0" applyFont="1" applyBorder="1" applyAlignment="1">
      <alignment horizontal="center" vertical="center"/>
    </xf>
    <xf numFmtId="0" fontId="70" fillId="0" borderId="28" xfId="0" applyFont="1" applyBorder="1"/>
    <xf numFmtId="0" fontId="3" fillId="0" borderId="1" xfId="0" applyFont="1" applyBorder="1" applyAlignment="1">
      <alignment horizontal="center" vertical="center" wrapText="1"/>
    </xf>
    <xf numFmtId="0" fontId="3" fillId="4" borderId="1" xfId="0" applyFont="1" applyFill="1" applyBorder="1" applyAlignment="1">
      <alignment horizontal="center" vertical="center" wrapText="1"/>
    </xf>
    <xf numFmtId="170" fontId="0" fillId="0" borderId="8" xfId="1" applyNumberFormat="1" applyFont="1" applyBorder="1" applyAlignment="1">
      <alignment horizontal="center" vertical="center"/>
    </xf>
    <xf numFmtId="170" fontId="0" fillId="0" borderId="9" xfId="1" applyNumberFormat="1" applyFont="1" applyBorder="1" applyAlignment="1">
      <alignment horizontal="center" vertical="center"/>
    </xf>
    <xf numFmtId="170" fontId="0" fillId="0" borderId="3" xfId="1" applyNumberFormat="1" applyFont="1" applyBorder="1" applyAlignment="1">
      <alignment horizontal="center" vertical="center"/>
    </xf>
    <xf numFmtId="0" fontId="37" fillId="0" borderId="22" xfId="0" applyFont="1" applyBorder="1" applyAlignment="1">
      <alignment horizontal="center"/>
    </xf>
    <xf numFmtId="0" fontId="30" fillId="0" borderId="0" xfId="0" applyFont="1" applyAlignment="1">
      <alignment horizontal="left" vertical="center"/>
    </xf>
  </cellXfs>
  <cellStyles count="13">
    <cellStyle name="Normal 4" xfId="4"/>
    <cellStyle name="Гиперссылка" xfId="3" builtinId="8"/>
    <cellStyle name="Звичайний 5" xfId="11"/>
    <cellStyle name="Обычный" xfId="0" builtinId="0"/>
    <cellStyle name="Обычный 2" xfId="2"/>
    <cellStyle name="Обычный 2 2" xfId="5"/>
    <cellStyle name="Обычный 2 2 2" xfId="10"/>
    <cellStyle name="Обычный 3 2 2" xfId="6"/>
    <cellStyle name="Обычный 4 2" xfId="7"/>
    <cellStyle name="Процентный" xfId="9" builtinId="5"/>
    <cellStyle name="Финансовый" xfId="1" builtinId="3"/>
    <cellStyle name="Финансовый 3" xfId="8"/>
    <cellStyle name="Фінансовий 2"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microsoft.com/office/2007/relationships/hdphoto" Target="../media/hdphoto1.wdp"/><Relationship Id="rId7"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jp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xdr:from>
      <xdr:col>1</xdr:col>
      <xdr:colOff>81643</xdr:colOff>
      <xdr:row>28</xdr:row>
      <xdr:rowOff>68035</xdr:rowOff>
    </xdr:from>
    <xdr:to>
      <xdr:col>1</xdr:col>
      <xdr:colOff>1706065</xdr:colOff>
      <xdr:row>28</xdr:row>
      <xdr:rowOff>1023256</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073729" y="13065578"/>
          <a:ext cx="1624422" cy="9552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204106</xdr:colOff>
      <xdr:row>1</xdr:row>
      <xdr:rowOff>12243</xdr:rowOff>
    </xdr:from>
    <xdr:to>
      <xdr:col>9</xdr:col>
      <xdr:colOff>503464</xdr:colOff>
      <xdr:row>25</xdr:row>
      <xdr:rowOff>159732</xdr:rowOff>
    </xdr:to>
    <xdr:pic>
      <xdr:nvPicPr>
        <xdr:cNvPr id="2" name="Рисунок 1">
          <a:extLst>
            <a:ext uri="{FF2B5EF4-FFF2-40B4-BE49-F238E27FC236}">
              <a16:creationId xmlns:a16="http://schemas.microsoft.com/office/drawing/2014/main" id="{698F04DA-5A44-4D4B-BA66-23C8D71F0CA0}"/>
            </a:ext>
          </a:extLst>
        </xdr:cNvPr>
        <xdr:cNvPicPr>
          <a:picLocks noChangeAspect="1"/>
        </xdr:cNvPicPr>
      </xdr:nvPicPr>
      <xdr:blipFill>
        <a:blip xmlns:r="http://schemas.openxmlformats.org/officeDocument/2006/relationships" r:embed="rId1"/>
        <a:stretch>
          <a:fillRect/>
        </a:stretch>
      </xdr:blipFill>
      <xdr:spPr>
        <a:xfrm>
          <a:off x="8245927" y="311600"/>
          <a:ext cx="2748644" cy="51004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25830</xdr:colOff>
      <xdr:row>3</xdr:row>
      <xdr:rowOff>1534038</xdr:rowOff>
    </xdr:from>
    <xdr:to>
      <xdr:col>13</xdr:col>
      <xdr:colOff>2040610</xdr:colOff>
      <xdr:row>5</xdr:row>
      <xdr:rowOff>12915</xdr:rowOff>
    </xdr:to>
    <xdr:pic>
      <xdr:nvPicPr>
        <xdr:cNvPr id="2" name="Рисунок 1">
          <a:extLst>
            <a:ext uri="{FF2B5EF4-FFF2-40B4-BE49-F238E27FC236}">
              <a16:creationId xmlns:a16="http://schemas.microsoft.com/office/drawing/2014/main" id="{247F25B8-FF75-49C2-BB1D-ABA40C7AB4B3}"/>
            </a:ext>
          </a:extLst>
        </xdr:cNvPr>
        <xdr:cNvPicPr>
          <a:picLocks noChangeAspect="1"/>
        </xdr:cNvPicPr>
      </xdr:nvPicPr>
      <xdr:blipFill>
        <a:blip xmlns:r="http://schemas.openxmlformats.org/officeDocument/2006/relationships" r:embed="rId1">
          <a:duotone>
            <a:prstClr val="black"/>
            <a:schemeClr val="accent4">
              <a:tint val="45000"/>
              <a:satMod val="400000"/>
            </a:schemeClr>
          </a:duotone>
        </a:blip>
        <a:stretch>
          <a:fillRect/>
        </a:stretch>
      </xdr:blipFill>
      <xdr:spPr>
        <a:xfrm>
          <a:off x="17241864" y="3380919"/>
          <a:ext cx="2014780" cy="1255657"/>
        </a:xfrm>
        <a:prstGeom prst="rect">
          <a:avLst/>
        </a:prstGeom>
        <a:solidFill>
          <a:srgbClr val="FFFF00"/>
        </a:solidFill>
        <a:effectLst>
          <a:outerShdw blurRad="50800" dist="50800" dir="5400000" algn="ctr" rotWithShape="0">
            <a:srgbClr val="FFFF00"/>
          </a:outerShdw>
        </a:effectLst>
      </xdr:spPr>
    </xdr:pic>
    <xdr:clientData/>
  </xdr:twoCellAnchor>
  <xdr:twoCellAnchor editAs="oneCell">
    <xdr:from>
      <xdr:col>13</xdr:col>
      <xdr:colOff>26770</xdr:colOff>
      <xdr:row>3</xdr:row>
      <xdr:rowOff>49368</xdr:rowOff>
    </xdr:from>
    <xdr:to>
      <xdr:col>13</xdr:col>
      <xdr:colOff>2054465</xdr:colOff>
      <xdr:row>3</xdr:row>
      <xdr:rowOff>1488071</xdr:rowOff>
    </xdr:to>
    <xdr:pic>
      <xdr:nvPicPr>
        <xdr:cNvPr id="3" name="Рисунок 2">
          <a:extLst>
            <a:ext uri="{FF2B5EF4-FFF2-40B4-BE49-F238E27FC236}">
              <a16:creationId xmlns:a16="http://schemas.microsoft.com/office/drawing/2014/main" id="{7175A9A4-BB20-4406-861E-5379A025C676}"/>
            </a:ext>
          </a:extLst>
        </xdr:cNvPr>
        <xdr:cNvPicPr>
          <a:picLocks noChangeAspect="1"/>
        </xdr:cNvPicPr>
      </xdr:nvPicPr>
      <xdr:blipFill>
        <a:blip xmlns:r="http://schemas.openxmlformats.org/officeDocument/2006/relationships" r:embed="rId2">
          <a:duotone>
            <a:prstClr val="black"/>
            <a:schemeClr val="accent4">
              <a:tint val="45000"/>
              <a:satMod val="400000"/>
            </a:schemeClr>
          </a:duotone>
          <a:extLst>
            <a:ext uri="{BEBA8EAE-BF5A-486C-A8C5-ECC9F3942E4B}">
              <a14:imgProps xmlns:a14="http://schemas.microsoft.com/office/drawing/2010/main">
                <a14:imgLayer r:embed="rId3">
                  <a14:imgEffect>
                    <a14:colorTemperature colorTemp="6100"/>
                  </a14:imgEffect>
                  <a14:imgEffect>
                    <a14:saturation sat="98000"/>
                  </a14:imgEffect>
                </a14:imgLayer>
              </a14:imgProps>
            </a:ext>
          </a:extLst>
        </a:blip>
        <a:stretch>
          <a:fillRect/>
        </a:stretch>
      </xdr:blipFill>
      <xdr:spPr>
        <a:xfrm>
          <a:off x="17234115" y="1892023"/>
          <a:ext cx="2027695" cy="1438703"/>
        </a:xfrm>
        <a:prstGeom prst="rect">
          <a:avLst/>
        </a:prstGeom>
        <a:solidFill>
          <a:srgbClr val="FFFF00"/>
        </a:solidFill>
      </xdr:spPr>
    </xdr:pic>
    <xdr:clientData/>
  </xdr:twoCellAnchor>
  <xdr:twoCellAnchor editAs="oneCell">
    <xdr:from>
      <xdr:col>12</xdr:col>
      <xdr:colOff>2440983</xdr:colOff>
      <xdr:row>6</xdr:row>
      <xdr:rowOff>206643</xdr:rowOff>
    </xdr:from>
    <xdr:to>
      <xdr:col>13</xdr:col>
      <xdr:colOff>4300779</xdr:colOff>
      <xdr:row>6</xdr:row>
      <xdr:rowOff>1291524</xdr:rowOff>
    </xdr:to>
    <xdr:pic>
      <xdr:nvPicPr>
        <xdr:cNvPr id="5" name="Рисунок 4">
          <a:extLst>
            <a:ext uri="{FF2B5EF4-FFF2-40B4-BE49-F238E27FC236}">
              <a16:creationId xmlns:a16="http://schemas.microsoft.com/office/drawing/2014/main" id="{BDA4B55A-B045-47E9-9450-B64FD9C96392}"/>
            </a:ext>
          </a:extLst>
        </xdr:cNvPr>
        <xdr:cNvPicPr>
          <a:picLocks noChangeAspect="1"/>
        </xdr:cNvPicPr>
      </xdr:nvPicPr>
      <xdr:blipFill>
        <a:blip xmlns:r="http://schemas.openxmlformats.org/officeDocument/2006/relationships" r:embed="rId4"/>
        <a:stretch>
          <a:fillRect/>
        </a:stretch>
      </xdr:blipFill>
      <xdr:spPr>
        <a:xfrm>
          <a:off x="17190203" y="6134745"/>
          <a:ext cx="4326610" cy="1084881"/>
        </a:xfrm>
        <a:prstGeom prst="rect">
          <a:avLst/>
        </a:prstGeom>
      </xdr:spPr>
    </xdr:pic>
    <xdr:clientData/>
  </xdr:twoCellAnchor>
  <xdr:twoCellAnchor editAs="oneCell">
    <xdr:from>
      <xdr:col>12</xdr:col>
      <xdr:colOff>2453899</xdr:colOff>
      <xdr:row>8</xdr:row>
      <xdr:rowOff>1</xdr:rowOff>
    </xdr:from>
    <xdr:to>
      <xdr:col>13</xdr:col>
      <xdr:colOff>1988948</xdr:colOff>
      <xdr:row>9</xdr:row>
      <xdr:rowOff>34001</xdr:rowOff>
    </xdr:to>
    <xdr:pic>
      <xdr:nvPicPr>
        <xdr:cNvPr id="7" name="Рисунок 6">
          <a:extLst>
            <a:ext uri="{FF2B5EF4-FFF2-40B4-BE49-F238E27FC236}">
              <a16:creationId xmlns:a16="http://schemas.microsoft.com/office/drawing/2014/main" id="{EFC8C162-7BC0-43FF-AD07-A4A6F4A4283A}"/>
            </a:ext>
          </a:extLst>
        </xdr:cNvPr>
        <xdr:cNvPicPr>
          <a:picLocks noChangeAspect="1"/>
        </xdr:cNvPicPr>
      </xdr:nvPicPr>
      <xdr:blipFill>
        <a:blip xmlns:r="http://schemas.openxmlformats.org/officeDocument/2006/relationships" r:embed="rId5"/>
        <a:stretch>
          <a:fillRect/>
        </a:stretch>
      </xdr:blipFill>
      <xdr:spPr>
        <a:xfrm>
          <a:off x="17203119" y="9182747"/>
          <a:ext cx="2001863" cy="1222204"/>
        </a:xfrm>
        <a:prstGeom prst="rect">
          <a:avLst/>
        </a:prstGeom>
      </xdr:spPr>
    </xdr:pic>
    <xdr:clientData/>
  </xdr:twoCellAnchor>
  <xdr:twoCellAnchor editAs="oneCell">
    <xdr:from>
      <xdr:col>13</xdr:col>
      <xdr:colOff>0</xdr:colOff>
      <xdr:row>2</xdr:row>
      <xdr:rowOff>47606</xdr:rowOff>
    </xdr:from>
    <xdr:to>
      <xdr:col>13</xdr:col>
      <xdr:colOff>2014779</xdr:colOff>
      <xdr:row>2</xdr:row>
      <xdr:rowOff>1401622</xdr:rowOff>
    </xdr:to>
    <xdr:pic>
      <xdr:nvPicPr>
        <xdr:cNvPr id="8" name="Рисунок 7">
          <a:extLst>
            <a:ext uri="{FF2B5EF4-FFF2-40B4-BE49-F238E27FC236}">
              <a16:creationId xmlns:a16="http://schemas.microsoft.com/office/drawing/2014/main" id="{51F1005A-2642-4C99-9370-698B5FAC6968}"/>
            </a:ext>
          </a:extLst>
        </xdr:cNvPr>
        <xdr:cNvPicPr>
          <a:picLocks noChangeAspect="1"/>
        </xdr:cNvPicPr>
      </xdr:nvPicPr>
      <xdr:blipFill>
        <a:blip xmlns:r="http://schemas.openxmlformats.org/officeDocument/2006/relationships" r:embed="rId6">
          <a:duotone>
            <a:prstClr val="black"/>
            <a:schemeClr val="accent4">
              <a:tint val="45000"/>
              <a:satMod val="400000"/>
            </a:schemeClr>
          </a:duotone>
        </a:blip>
        <a:stretch>
          <a:fillRect/>
        </a:stretch>
      </xdr:blipFill>
      <xdr:spPr>
        <a:xfrm>
          <a:off x="17216034" y="435064"/>
          <a:ext cx="2014779" cy="1354016"/>
        </a:xfrm>
        <a:prstGeom prst="rect">
          <a:avLst/>
        </a:prstGeom>
        <a:solidFill>
          <a:srgbClr val="FFFF00"/>
        </a:solidFill>
      </xdr:spPr>
    </xdr:pic>
    <xdr:clientData/>
  </xdr:twoCellAnchor>
  <xdr:twoCellAnchor editAs="oneCell">
    <xdr:from>
      <xdr:col>13</xdr:col>
      <xdr:colOff>25830</xdr:colOff>
      <xdr:row>4</xdr:row>
      <xdr:rowOff>1169506</xdr:rowOff>
    </xdr:from>
    <xdr:to>
      <xdr:col>13</xdr:col>
      <xdr:colOff>2014780</xdr:colOff>
      <xdr:row>6</xdr:row>
      <xdr:rowOff>38745</xdr:rowOff>
    </xdr:to>
    <xdr:pic>
      <xdr:nvPicPr>
        <xdr:cNvPr id="9" name="Рисунок 8">
          <a:extLst>
            <a:ext uri="{FF2B5EF4-FFF2-40B4-BE49-F238E27FC236}">
              <a16:creationId xmlns:a16="http://schemas.microsoft.com/office/drawing/2014/main" id="{E416E9DD-514F-4815-8DC7-53192194E5AE}"/>
            </a:ext>
          </a:extLst>
        </xdr:cNvPr>
        <xdr:cNvPicPr>
          <a:picLocks noChangeAspect="1"/>
        </xdr:cNvPicPr>
      </xdr:nvPicPr>
      <xdr:blipFill>
        <a:blip xmlns:r="http://schemas.openxmlformats.org/officeDocument/2006/relationships" r:embed="rId7"/>
        <a:stretch>
          <a:fillRect/>
        </a:stretch>
      </xdr:blipFill>
      <xdr:spPr>
        <a:xfrm>
          <a:off x="17241864" y="4604964"/>
          <a:ext cx="1988950" cy="1439375"/>
        </a:xfrm>
        <a:prstGeom prst="rect">
          <a:avLst/>
        </a:prstGeom>
      </xdr:spPr>
    </xdr:pic>
    <xdr:clientData/>
  </xdr:twoCellAnchor>
  <xdr:twoCellAnchor editAs="oneCell">
    <xdr:from>
      <xdr:col>12</xdr:col>
      <xdr:colOff>2453899</xdr:colOff>
      <xdr:row>7</xdr:row>
      <xdr:rowOff>25829</xdr:rowOff>
    </xdr:from>
    <xdr:to>
      <xdr:col>13</xdr:col>
      <xdr:colOff>1976034</xdr:colOff>
      <xdr:row>8</xdr:row>
      <xdr:rowOff>38746</xdr:rowOff>
    </xdr:to>
    <xdr:pic>
      <xdr:nvPicPr>
        <xdr:cNvPr id="10" name="Рисунок 9">
          <a:extLst>
            <a:ext uri="{FF2B5EF4-FFF2-40B4-BE49-F238E27FC236}">
              <a16:creationId xmlns:a16="http://schemas.microsoft.com/office/drawing/2014/main" id="{2AF8DF3A-5840-4E6E-B177-ABC0A41BF131}"/>
            </a:ext>
          </a:extLst>
        </xdr:cNvPr>
        <xdr:cNvPicPr>
          <a:picLocks noChangeAspect="1"/>
        </xdr:cNvPicPr>
      </xdr:nvPicPr>
      <xdr:blipFill>
        <a:blip xmlns:r="http://schemas.openxmlformats.org/officeDocument/2006/relationships" r:embed="rId8"/>
        <a:stretch>
          <a:fillRect/>
        </a:stretch>
      </xdr:blipFill>
      <xdr:spPr>
        <a:xfrm>
          <a:off x="17203119" y="7619998"/>
          <a:ext cx="1988949" cy="1601493"/>
        </a:xfrm>
        <a:prstGeom prst="rect">
          <a:avLst/>
        </a:prstGeom>
      </xdr:spPr>
    </xdr:pic>
    <xdr:clientData/>
  </xdr:twoCellAnchor>
  <xdr:twoCellAnchor editAs="oneCell">
    <xdr:from>
      <xdr:col>14</xdr:col>
      <xdr:colOff>0</xdr:colOff>
      <xdr:row>2</xdr:row>
      <xdr:rowOff>0</xdr:rowOff>
    </xdr:from>
    <xdr:to>
      <xdr:col>15</xdr:col>
      <xdr:colOff>13854</xdr:colOff>
      <xdr:row>6</xdr:row>
      <xdr:rowOff>753516</xdr:rowOff>
    </xdr:to>
    <xdr:pic>
      <xdr:nvPicPr>
        <xdr:cNvPr id="6" name="Рисунок 5">
          <a:extLst>
            <a:ext uri="{FF2B5EF4-FFF2-40B4-BE49-F238E27FC236}">
              <a16:creationId xmlns:a16="http://schemas.microsoft.com/office/drawing/2014/main" id="{14A9BFCB-BFA0-CC3E-5017-A877C2A66C78}"/>
            </a:ext>
          </a:extLst>
        </xdr:cNvPr>
        <xdr:cNvPicPr>
          <a:picLocks noChangeAspect="1"/>
        </xdr:cNvPicPr>
      </xdr:nvPicPr>
      <xdr:blipFill>
        <a:blip xmlns:r="http://schemas.openxmlformats.org/officeDocument/2006/relationships" r:embed="rId9"/>
        <a:stretch>
          <a:fillRect/>
        </a:stretch>
      </xdr:blipFill>
      <xdr:spPr>
        <a:xfrm>
          <a:off x="21585382" y="706582"/>
          <a:ext cx="5721927" cy="6364607"/>
        </a:xfrm>
        <a:prstGeom prst="rect">
          <a:avLst/>
        </a:prstGeom>
      </xdr:spPr>
    </xdr:pic>
    <xdr:clientData/>
  </xdr:twoCellAnchor>
  <xdr:twoCellAnchor editAs="oneCell">
    <xdr:from>
      <xdr:col>13</xdr:col>
      <xdr:colOff>4364182</xdr:colOff>
      <xdr:row>6</xdr:row>
      <xdr:rowOff>762000</xdr:rowOff>
    </xdr:from>
    <xdr:to>
      <xdr:col>15</xdr:col>
      <xdr:colOff>-1</xdr:colOff>
      <xdr:row>16</xdr:row>
      <xdr:rowOff>22694</xdr:rowOff>
    </xdr:to>
    <xdr:pic>
      <xdr:nvPicPr>
        <xdr:cNvPr id="12" name="Рисунок 11">
          <a:extLst>
            <a:ext uri="{FF2B5EF4-FFF2-40B4-BE49-F238E27FC236}">
              <a16:creationId xmlns:a16="http://schemas.microsoft.com/office/drawing/2014/main" id="{633DB148-B5FC-3669-A56C-88CA46B7F070}"/>
            </a:ext>
          </a:extLst>
        </xdr:cNvPr>
        <xdr:cNvPicPr>
          <a:picLocks noChangeAspect="1"/>
        </xdr:cNvPicPr>
      </xdr:nvPicPr>
      <xdr:blipFill>
        <a:blip xmlns:r="http://schemas.openxmlformats.org/officeDocument/2006/relationships" r:embed="rId10"/>
        <a:stretch>
          <a:fillRect/>
        </a:stretch>
      </xdr:blipFill>
      <xdr:spPr>
        <a:xfrm>
          <a:off x="21571527" y="7079673"/>
          <a:ext cx="5721927" cy="4968766"/>
        </a:xfrm>
        <a:prstGeom prst="rect">
          <a:avLst/>
        </a:prstGeom>
      </xdr:spPr>
    </xdr:pic>
    <xdr:clientData/>
  </xdr:twoCellAnchor>
  <xdr:twoCellAnchor editAs="oneCell">
    <xdr:from>
      <xdr:col>14</xdr:col>
      <xdr:colOff>5666509</xdr:colOff>
      <xdr:row>0</xdr:row>
      <xdr:rowOff>110836</xdr:rowOff>
    </xdr:from>
    <xdr:to>
      <xdr:col>22</xdr:col>
      <xdr:colOff>175207</xdr:colOff>
      <xdr:row>3</xdr:row>
      <xdr:rowOff>997146</xdr:rowOff>
    </xdr:to>
    <xdr:pic>
      <xdr:nvPicPr>
        <xdr:cNvPr id="14" name="Рисунок 13">
          <a:extLst>
            <a:ext uri="{FF2B5EF4-FFF2-40B4-BE49-F238E27FC236}">
              <a16:creationId xmlns:a16="http://schemas.microsoft.com/office/drawing/2014/main" id="{93FDD292-192E-E3D1-996A-229DAF39CBC3}"/>
            </a:ext>
          </a:extLst>
        </xdr:cNvPr>
        <xdr:cNvPicPr>
          <a:picLocks noChangeAspect="1"/>
        </xdr:cNvPicPr>
      </xdr:nvPicPr>
      <xdr:blipFill>
        <a:blip xmlns:r="http://schemas.openxmlformats.org/officeDocument/2006/relationships" r:embed="rId11"/>
        <a:stretch>
          <a:fillRect/>
        </a:stretch>
      </xdr:blipFill>
      <xdr:spPr>
        <a:xfrm>
          <a:off x="27251891" y="110836"/>
          <a:ext cx="4580952" cy="30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5</xdr:col>
      <xdr:colOff>76200</xdr:colOff>
      <xdr:row>18</xdr:row>
      <xdr:rowOff>76200</xdr:rowOff>
    </xdr:from>
    <xdr:ext cx="3952875" cy="1685925"/>
    <xdr:pic>
      <xdr:nvPicPr>
        <xdr:cNvPr id="28" name="image13.png" title="Изображение">
          <a:extLst>
            <a:ext uri="{FF2B5EF4-FFF2-40B4-BE49-F238E27FC236}">
              <a16:creationId xmlns:a16="http://schemas.microsoft.com/office/drawing/2014/main" id="{00000000-0008-0000-0A00-00001C000000}"/>
            </a:ext>
          </a:extLst>
        </xdr:cNvPr>
        <xdr:cNvPicPr preferRelativeResize="0"/>
      </xdr:nvPicPr>
      <xdr:blipFill>
        <a:blip xmlns:r="http://schemas.openxmlformats.org/officeDocument/2006/relationships" r:embed="rId1" cstate="print"/>
        <a:stretch>
          <a:fillRect/>
        </a:stretch>
      </xdr:blipFill>
      <xdr:spPr>
        <a:xfrm>
          <a:off x="5562600" y="16207740"/>
          <a:ext cx="3952875" cy="1685925"/>
        </a:xfrm>
        <a:prstGeom prst="rect">
          <a:avLst/>
        </a:prstGeom>
        <a:noFill/>
      </xdr:spPr>
    </xdr:pic>
    <xdr:clientData fLocksWithSheet="0"/>
  </xdr:oneCellAnchor>
  <xdr:oneCellAnchor>
    <xdr:from>
      <xdr:col>5</xdr:col>
      <xdr:colOff>0</xdr:colOff>
      <xdr:row>11</xdr:row>
      <xdr:rowOff>0</xdr:rowOff>
    </xdr:from>
    <xdr:ext cx="4600575" cy="2047875"/>
    <xdr:pic>
      <xdr:nvPicPr>
        <xdr:cNvPr id="29" name="image8.png">
          <a:extLst>
            <a:ext uri="{FF2B5EF4-FFF2-40B4-BE49-F238E27FC236}">
              <a16:creationId xmlns:a16="http://schemas.microsoft.com/office/drawing/2014/main" id="{00000000-0008-0000-0A00-00001D000000}"/>
            </a:ext>
          </a:extLst>
        </xdr:cNvPr>
        <xdr:cNvPicPr preferRelativeResize="0"/>
      </xdr:nvPicPr>
      <xdr:blipFill>
        <a:blip xmlns:r="http://schemas.openxmlformats.org/officeDocument/2006/relationships" r:embed="rId2" cstate="print"/>
        <a:stretch>
          <a:fillRect/>
        </a:stretch>
      </xdr:blipFill>
      <xdr:spPr>
        <a:xfrm>
          <a:off x="5486400" y="10370820"/>
          <a:ext cx="4600575" cy="2047875"/>
        </a:xfrm>
        <a:prstGeom prst="rect">
          <a:avLst/>
        </a:prstGeom>
        <a:noFill/>
      </xdr:spPr>
    </xdr:pic>
    <xdr:clientData fLocksWithSheet="0"/>
  </xdr:oneCellAnchor>
  <xdr:oneCellAnchor>
    <xdr:from>
      <xdr:col>5</xdr:col>
      <xdr:colOff>76200</xdr:colOff>
      <xdr:row>18</xdr:row>
      <xdr:rowOff>57150</xdr:rowOff>
    </xdr:from>
    <xdr:ext cx="3876675" cy="2190750"/>
    <xdr:pic>
      <xdr:nvPicPr>
        <xdr:cNvPr id="30" name="image1.jpg" title="Изображение">
          <a:extLst>
            <a:ext uri="{FF2B5EF4-FFF2-40B4-BE49-F238E27FC236}">
              <a16:creationId xmlns:a16="http://schemas.microsoft.com/office/drawing/2014/main" id="{00000000-0008-0000-0A00-00001E000000}"/>
            </a:ext>
          </a:extLst>
        </xdr:cNvPr>
        <xdr:cNvPicPr preferRelativeResize="0"/>
      </xdr:nvPicPr>
      <xdr:blipFill>
        <a:blip xmlns:r="http://schemas.openxmlformats.org/officeDocument/2006/relationships" r:embed="rId3" cstate="print"/>
        <a:stretch>
          <a:fillRect/>
        </a:stretch>
      </xdr:blipFill>
      <xdr:spPr>
        <a:xfrm>
          <a:off x="5562600" y="16188690"/>
          <a:ext cx="3876675" cy="2190750"/>
        </a:xfrm>
        <a:prstGeom prst="rect">
          <a:avLst/>
        </a:prstGeom>
        <a:noFill/>
      </xdr:spPr>
    </xdr:pic>
    <xdr:clientData fLocksWithSheet="0"/>
  </xdr:oneCellAnchor>
  <xdr:oneCellAnchor>
    <xdr:from>
      <xdr:col>5</xdr:col>
      <xdr:colOff>123825</xdr:colOff>
      <xdr:row>20</xdr:row>
      <xdr:rowOff>57150</xdr:rowOff>
    </xdr:from>
    <xdr:ext cx="3724275" cy="1847850"/>
    <xdr:pic>
      <xdr:nvPicPr>
        <xdr:cNvPr id="31" name="image9.png">
          <a:extLst>
            <a:ext uri="{FF2B5EF4-FFF2-40B4-BE49-F238E27FC236}">
              <a16:creationId xmlns:a16="http://schemas.microsoft.com/office/drawing/2014/main" id="{00000000-0008-0000-0A00-00001F000000}"/>
            </a:ext>
          </a:extLst>
        </xdr:cNvPr>
        <xdr:cNvPicPr preferRelativeResize="0"/>
      </xdr:nvPicPr>
      <xdr:blipFill>
        <a:blip xmlns:r="http://schemas.openxmlformats.org/officeDocument/2006/relationships" r:embed="rId4" cstate="print"/>
        <a:stretch>
          <a:fillRect/>
        </a:stretch>
      </xdr:blipFill>
      <xdr:spPr>
        <a:xfrm>
          <a:off x="5610225" y="20013930"/>
          <a:ext cx="3724275" cy="1847850"/>
        </a:xfrm>
        <a:prstGeom prst="rect">
          <a:avLst/>
        </a:prstGeom>
        <a:noFill/>
      </xdr:spPr>
    </xdr:pic>
    <xdr:clientData fLocksWithSheet="0"/>
  </xdr:oneCellAnchor>
  <xdr:oneCellAnchor>
    <xdr:from>
      <xdr:col>5</xdr:col>
      <xdr:colOff>57150</xdr:colOff>
      <xdr:row>19</xdr:row>
      <xdr:rowOff>66675</xdr:rowOff>
    </xdr:from>
    <xdr:ext cx="4076700" cy="1485900"/>
    <xdr:pic>
      <xdr:nvPicPr>
        <xdr:cNvPr id="32" name="image12.png">
          <a:extLst>
            <a:ext uri="{FF2B5EF4-FFF2-40B4-BE49-F238E27FC236}">
              <a16:creationId xmlns:a16="http://schemas.microsoft.com/office/drawing/2014/main" id="{00000000-0008-0000-0A00-000020000000}"/>
            </a:ext>
          </a:extLst>
        </xdr:cNvPr>
        <xdr:cNvPicPr preferRelativeResize="0"/>
      </xdr:nvPicPr>
      <xdr:blipFill>
        <a:blip xmlns:r="http://schemas.openxmlformats.org/officeDocument/2006/relationships" r:embed="rId5" cstate="print"/>
        <a:stretch>
          <a:fillRect/>
        </a:stretch>
      </xdr:blipFill>
      <xdr:spPr>
        <a:xfrm>
          <a:off x="5543550" y="18141315"/>
          <a:ext cx="4076700" cy="1485900"/>
        </a:xfrm>
        <a:prstGeom prst="rect">
          <a:avLst/>
        </a:prstGeom>
        <a:noFill/>
      </xdr:spPr>
    </xdr:pic>
    <xdr:clientData fLocksWithSheet="0"/>
  </xdr:oneCellAnchor>
  <xdr:oneCellAnchor>
    <xdr:from>
      <xdr:col>5</xdr:col>
      <xdr:colOff>0</xdr:colOff>
      <xdr:row>1</xdr:row>
      <xdr:rowOff>0</xdr:rowOff>
    </xdr:from>
    <xdr:ext cx="3590925" cy="1895475"/>
    <xdr:pic>
      <xdr:nvPicPr>
        <xdr:cNvPr id="33" name="image7.png">
          <a:extLst>
            <a:ext uri="{FF2B5EF4-FFF2-40B4-BE49-F238E27FC236}">
              <a16:creationId xmlns:a16="http://schemas.microsoft.com/office/drawing/2014/main" id="{00000000-0008-0000-0A00-000021000000}"/>
            </a:ext>
          </a:extLst>
        </xdr:cNvPr>
        <xdr:cNvPicPr preferRelativeResize="0"/>
      </xdr:nvPicPr>
      <xdr:blipFill>
        <a:blip xmlns:r="http://schemas.openxmlformats.org/officeDocument/2006/relationships" r:embed="rId6" cstate="print"/>
        <a:stretch>
          <a:fillRect/>
        </a:stretch>
      </xdr:blipFill>
      <xdr:spPr>
        <a:xfrm>
          <a:off x="5486400" y="198120"/>
          <a:ext cx="3590925" cy="1895475"/>
        </a:xfrm>
        <a:prstGeom prst="rect">
          <a:avLst/>
        </a:prstGeom>
        <a:noFill/>
      </xdr:spPr>
    </xdr:pic>
    <xdr:clientData fLocksWithSheet="0"/>
  </xdr:oneCellAnchor>
  <xdr:oneCellAnchor>
    <xdr:from>
      <xdr:col>5</xdr:col>
      <xdr:colOff>0</xdr:colOff>
      <xdr:row>2</xdr:row>
      <xdr:rowOff>0</xdr:rowOff>
    </xdr:from>
    <xdr:ext cx="3810000" cy="1866900"/>
    <xdr:pic>
      <xdr:nvPicPr>
        <xdr:cNvPr id="34" name="image4.png">
          <a:extLst>
            <a:ext uri="{FF2B5EF4-FFF2-40B4-BE49-F238E27FC236}">
              <a16:creationId xmlns:a16="http://schemas.microsoft.com/office/drawing/2014/main" id="{00000000-0008-0000-0A00-000022000000}"/>
            </a:ext>
          </a:extLst>
        </xdr:cNvPr>
        <xdr:cNvPicPr preferRelativeResize="0"/>
      </xdr:nvPicPr>
      <xdr:blipFill>
        <a:blip xmlns:r="http://schemas.openxmlformats.org/officeDocument/2006/relationships" r:embed="rId7" cstate="print"/>
        <a:stretch>
          <a:fillRect/>
        </a:stretch>
      </xdr:blipFill>
      <xdr:spPr>
        <a:xfrm>
          <a:off x="5486400" y="2087880"/>
          <a:ext cx="3810000" cy="1866900"/>
        </a:xfrm>
        <a:prstGeom prst="rect">
          <a:avLst/>
        </a:prstGeom>
        <a:noFill/>
      </xdr:spPr>
    </xdr:pic>
    <xdr:clientData fLocksWithSheet="0"/>
  </xdr:oneCellAnchor>
  <xdr:oneCellAnchor>
    <xdr:from>
      <xdr:col>5</xdr:col>
      <xdr:colOff>0</xdr:colOff>
      <xdr:row>3</xdr:row>
      <xdr:rowOff>0</xdr:rowOff>
    </xdr:from>
    <xdr:ext cx="3914775" cy="1952625"/>
    <xdr:pic>
      <xdr:nvPicPr>
        <xdr:cNvPr id="35" name="image10.png">
          <a:extLst>
            <a:ext uri="{FF2B5EF4-FFF2-40B4-BE49-F238E27FC236}">
              <a16:creationId xmlns:a16="http://schemas.microsoft.com/office/drawing/2014/main" id="{00000000-0008-0000-0A00-000023000000}"/>
            </a:ext>
          </a:extLst>
        </xdr:cNvPr>
        <xdr:cNvPicPr preferRelativeResize="0"/>
      </xdr:nvPicPr>
      <xdr:blipFill>
        <a:blip xmlns:r="http://schemas.openxmlformats.org/officeDocument/2006/relationships" r:embed="rId8" cstate="print"/>
        <a:stretch>
          <a:fillRect/>
        </a:stretch>
      </xdr:blipFill>
      <xdr:spPr>
        <a:xfrm>
          <a:off x="5486400" y="3954780"/>
          <a:ext cx="3914775" cy="1952625"/>
        </a:xfrm>
        <a:prstGeom prst="rect">
          <a:avLst/>
        </a:prstGeom>
        <a:noFill/>
      </xdr:spPr>
    </xdr:pic>
    <xdr:clientData fLocksWithSheet="0"/>
  </xdr:oneCellAnchor>
  <xdr:oneCellAnchor>
    <xdr:from>
      <xdr:col>5</xdr:col>
      <xdr:colOff>0</xdr:colOff>
      <xdr:row>4</xdr:row>
      <xdr:rowOff>0</xdr:rowOff>
    </xdr:from>
    <xdr:ext cx="3495675" cy="1724025"/>
    <xdr:pic>
      <xdr:nvPicPr>
        <xdr:cNvPr id="36" name="image6.png">
          <a:extLst>
            <a:ext uri="{FF2B5EF4-FFF2-40B4-BE49-F238E27FC236}">
              <a16:creationId xmlns:a16="http://schemas.microsoft.com/office/drawing/2014/main" id="{00000000-0008-0000-0A00-000024000000}"/>
            </a:ext>
          </a:extLst>
        </xdr:cNvPr>
        <xdr:cNvPicPr preferRelativeResize="0"/>
      </xdr:nvPicPr>
      <xdr:blipFill>
        <a:blip xmlns:r="http://schemas.openxmlformats.org/officeDocument/2006/relationships" r:embed="rId9" cstate="print"/>
        <a:stretch>
          <a:fillRect/>
        </a:stretch>
      </xdr:blipFill>
      <xdr:spPr>
        <a:xfrm>
          <a:off x="5486400" y="5905500"/>
          <a:ext cx="3495675" cy="1724025"/>
        </a:xfrm>
        <a:prstGeom prst="rect">
          <a:avLst/>
        </a:prstGeom>
        <a:noFill/>
      </xdr:spPr>
    </xdr:pic>
    <xdr:clientData fLocksWithSheet="0"/>
  </xdr:oneCellAnchor>
  <xdr:oneCellAnchor>
    <xdr:from>
      <xdr:col>5</xdr:col>
      <xdr:colOff>0</xdr:colOff>
      <xdr:row>5</xdr:row>
      <xdr:rowOff>0</xdr:rowOff>
    </xdr:from>
    <xdr:ext cx="419100" cy="200025"/>
    <xdr:pic>
      <xdr:nvPicPr>
        <xdr:cNvPr id="37" name="image5.png">
          <a:extLst>
            <a:ext uri="{FF2B5EF4-FFF2-40B4-BE49-F238E27FC236}">
              <a16:creationId xmlns:a16="http://schemas.microsoft.com/office/drawing/2014/main" id="{00000000-0008-0000-0A00-000025000000}"/>
            </a:ext>
          </a:extLst>
        </xdr:cNvPr>
        <xdr:cNvPicPr preferRelativeResize="0"/>
      </xdr:nvPicPr>
      <xdr:blipFill>
        <a:blip xmlns:r="http://schemas.openxmlformats.org/officeDocument/2006/relationships" r:embed="rId10" cstate="print"/>
        <a:stretch>
          <a:fillRect/>
        </a:stretch>
      </xdr:blipFill>
      <xdr:spPr>
        <a:xfrm>
          <a:off x="5486400" y="7627620"/>
          <a:ext cx="419100" cy="200025"/>
        </a:xfrm>
        <a:prstGeom prst="rect">
          <a:avLst/>
        </a:prstGeom>
        <a:noFill/>
      </xdr:spPr>
    </xdr:pic>
    <xdr:clientData fLocksWithSheet="0"/>
  </xdr:oneCellAnchor>
  <xdr:oneCellAnchor>
    <xdr:from>
      <xdr:col>5</xdr:col>
      <xdr:colOff>0</xdr:colOff>
      <xdr:row>10</xdr:row>
      <xdr:rowOff>0</xdr:rowOff>
    </xdr:from>
    <xdr:ext cx="3638550" cy="1752600"/>
    <xdr:pic>
      <xdr:nvPicPr>
        <xdr:cNvPr id="38" name="image3.png">
          <a:extLst>
            <a:ext uri="{FF2B5EF4-FFF2-40B4-BE49-F238E27FC236}">
              <a16:creationId xmlns:a16="http://schemas.microsoft.com/office/drawing/2014/main" id="{00000000-0008-0000-0A00-000026000000}"/>
            </a:ext>
          </a:extLst>
        </xdr:cNvPr>
        <xdr:cNvPicPr preferRelativeResize="0"/>
      </xdr:nvPicPr>
      <xdr:blipFill>
        <a:blip xmlns:r="http://schemas.openxmlformats.org/officeDocument/2006/relationships" r:embed="rId11" cstate="print"/>
        <a:stretch>
          <a:fillRect/>
        </a:stretch>
      </xdr:blipFill>
      <xdr:spPr>
        <a:xfrm>
          <a:off x="5486400" y="8618220"/>
          <a:ext cx="3638550" cy="1752600"/>
        </a:xfrm>
        <a:prstGeom prst="rect">
          <a:avLst/>
        </a:prstGeom>
        <a:noFill/>
      </xdr:spPr>
    </xdr:pic>
    <xdr:clientData fLocksWithSheet="0"/>
  </xdr:oneCellAnchor>
  <xdr:oneCellAnchor>
    <xdr:from>
      <xdr:col>5</xdr:col>
      <xdr:colOff>0</xdr:colOff>
      <xdr:row>13</xdr:row>
      <xdr:rowOff>0</xdr:rowOff>
    </xdr:from>
    <xdr:ext cx="762000" cy="1800225"/>
    <xdr:pic>
      <xdr:nvPicPr>
        <xdr:cNvPr id="39" name="image2.png">
          <a:extLst>
            <a:ext uri="{FF2B5EF4-FFF2-40B4-BE49-F238E27FC236}">
              <a16:creationId xmlns:a16="http://schemas.microsoft.com/office/drawing/2014/main" id="{00000000-0008-0000-0A00-000027000000}"/>
            </a:ext>
          </a:extLst>
        </xdr:cNvPr>
        <xdr:cNvPicPr preferRelativeResize="0"/>
      </xdr:nvPicPr>
      <xdr:blipFill>
        <a:blip xmlns:r="http://schemas.openxmlformats.org/officeDocument/2006/relationships" r:embed="rId12" cstate="print"/>
        <a:stretch>
          <a:fillRect/>
        </a:stretch>
      </xdr:blipFill>
      <xdr:spPr>
        <a:xfrm>
          <a:off x="5486400" y="13540740"/>
          <a:ext cx="762000" cy="1800225"/>
        </a:xfrm>
        <a:prstGeom prst="rect">
          <a:avLst/>
        </a:prstGeom>
        <a:noFill/>
      </xdr:spPr>
    </xdr:pic>
    <xdr:clientData fLocksWithSheet="0"/>
  </xdr:oneCellAnchor>
  <xdr:oneCellAnchor>
    <xdr:from>
      <xdr:col>5</xdr:col>
      <xdr:colOff>0</xdr:colOff>
      <xdr:row>22</xdr:row>
      <xdr:rowOff>0</xdr:rowOff>
    </xdr:from>
    <xdr:ext cx="2466975" cy="1628775"/>
    <xdr:pic>
      <xdr:nvPicPr>
        <xdr:cNvPr id="40" name="image11.png">
          <a:extLst>
            <a:ext uri="{FF2B5EF4-FFF2-40B4-BE49-F238E27FC236}">
              <a16:creationId xmlns:a16="http://schemas.microsoft.com/office/drawing/2014/main" id="{00000000-0008-0000-0A00-000028000000}"/>
            </a:ext>
          </a:extLst>
        </xdr:cNvPr>
        <xdr:cNvPicPr preferRelativeResize="0"/>
      </xdr:nvPicPr>
      <xdr:blipFill>
        <a:blip xmlns:r="http://schemas.openxmlformats.org/officeDocument/2006/relationships" r:embed="rId13" cstate="print"/>
        <a:stretch>
          <a:fillRect/>
        </a:stretch>
      </xdr:blipFill>
      <xdr:spPr>
        <a:xfrm>
          <a:off x="5486400" y="22037040"/>
          <a:ext cx="2466975" cy="16287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iSlipanchukV\AppData\Local\Microsoft\Windows\INetCache\Content.Outlook\B8KLYTSL\NOVUS.online_&#1087;&#1088;&#1072;&#1081;&#1089;_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альний прайс"/>
      <sheetName val="Пакетні пропозиції"/>
    </sheetNames>
    <sheetDataSet>
      <sheetData sheetId="0"/>
      <sheetData sheetId="1">
        <row r="6">
          <cell r="C6">
            <v>90360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hyperlink" Target="https://novus.online/what-to-eat" TargetMode="External"/><Relationship Id="rId2" Type="http://schemas.openxmlformats.org/officeDocument/2006/relationships/hyperlink" Target="https://novus.online/recipes" TargetMode="External"/><Relationship Id="rId1" Type="http://schemas.openxmlformats.org/officeDocument/2006/relationships/hyperlink" Target="https://novus.online/blog" TargetMode="External"/><Relationship Id="rId5" Type="http://schemas.openxmlformats.org/officeDocument/2006/relationships/drawing" Target="../drawings/drawing4.xml"/><Relationship Id="rId4" Type="http://schemas.openxmlformats.org/officeDocument/2006/relationships/hyperlink" Target="https://novus.online/"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novus.online/"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hyperlink" Target="mailto:Vitaliy.Slipanchuk@novus.ua" TargetMode="External"/><Relationship Id="rId2" Type="http://schemas.openxmlformats.org/officeDocument/2006/relationships/hyperlink" Target="mailto:Tatyana.Bulat@novus.com.ua" TargetMode="External"/><Relationship Id="rId1" Type="http://schemas.openxmlformats.org/officeDocument/2006/relationships/hyperlink" Target="mailto:Dmytro.Moskvichov@novus.ua" TargetMode="External"/><Relationship Id="rId6" Type="http://schemas.openxmlformats.org/officeDocument/2006/relationships/printerSettings" Target="../printerSettings/printerSettings8.bin"/><Relationship Id="rId5" Type="http://schemas.openxmlformats.org/officeDocument/2006/relationships/hyperlink" Target="mailto:Liudmyla.Khomenko@novus.ua" TargetMode="External"/><Relationship Id="rId4" Type="http://schemas.openxmlformats.org/officeDocument/2006/relationships/hyperlink" Target="mailto:Liudmyla.Khomenko@novus.u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Tetiana.Shokina@novus.u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tabSelected="1" zoomScale="85" zoomScaleNormal="85" workbookViewId="0">
      <pane ySplit="5" topLeftCell="A6" activePane="bottomLeft" state="frozen"/>
      <selection pane="bottomLeft" activeCell="M20" sqref="M20"/>
    </sheetView>
  </sheetViews>
  <sheetFormatPr defaultColWidth="9.140625" defaultRowHeight="15" x14ac:dyDescent="0.25"/>
  <cols>
    <col min="1" max="1" width="5.28515625" style="7" bestFit="1" customWidth="1"/>
    <col min="2" max="2" width="46.28515625" style="7" customWidth="1"/>
    <col min="3" max="3" width="43.85546875" style="7" customWidth="1"/>
    <col min="4" max="4" width="16.85546875" style="7" customWidth="1"/>
    <col min="5" max="5" width="12" style="7" customWidth="1"/>
    <col min="6" max="6" width="22" style="7" customWidth="1"/>
    <col min="7" max="7" width="21.5703125" style="7" customWidth="1"/>
    <col min="8" max="16384" width="9.140625" style="7"/>
  </cols>
  <sheetData>
    <row r="1" spans="1:7" ht="18" customHeight="1" x14ac:dyDescent="0.25">
      <c r="C1" s="8"/>
    </row>
    <row r="2" spans="1:7" s="9" customFormat="1" ht="22.5" x14ac:dyDescent="0.25">
      <c r="A2" s="106" t="s">
        <v>1196</v>
      </c>
    </row>
    <row r="3" spans="1:7" s="10" customFormat="1" ht="22.5" x14ac:dyDescent="0.25">
      <c r="B3" s="11" t="s">
        <v>1570</v>
      </c>
      <c r="C3" s="12"/>
    </row>
    <row r="5" spans="1:7" ht="60" x14ac:dyDescent="0.25">
      <c r="A5" s="13" t="s">
        <v>0</v>
      </c>
      <c r="B5" s="13" t="s">
        <v>1197</v>
      </c>
      <c r="C5" s="14" t="s">
        <v>1198</v>
      </c>
      <c r="D5" s="14" t="s">
        <v>1568</v>
      </c>
      <c r="E5" s="14" t="s">
        <v>1199</v>
      </c>
      <c r="F5" s="14" t="s">
        <v>1200</v>
      </c>
      <c r="G5" s="14" t="s">
        <v>1201</v>
      </c>
    </row>
    <row r="6" spans="1:7" ht="81" customHeight="1" x14ac:dyDescent="0.25">
      <c r="A6" s="15">
        <v>1</v>
      </c>
      <c r="B6" s="280" t="s">
        <v>1219</v>
      </c>
      <c r="C6" s="16" t="s">
        <v>1225</v>
      </c>
      <c r="D6" s="119">
        <v>25000</v>
      </c>
      <c r="E6" s="15" t="s">
        <v>1210</v>
      </c>
      <c r="F6" s="17" t="s">
        <v>1204</v>
      </c>
      <c r="G6" s="17" t="s">
        <v>1607</v>
      </c>
    </row>
    <row r="7" spans="1:7" ht="75" x14ac:dyDescent="0.25">
      <c r="A7" s="15">
        <v>2</v>
      </c>
      <c r="B7" s="281"/>
      <c r="C7" s="18" t="s">
        <v>1563</v>
      </c>
      <c r="D7" s="119">
        <v>30000</v>
      </c>
      <c r="E7" s="15" t="s">
        <v>1210</v>
      </c>
      <c r="F7" s="17" t="s">
        <v>1204</v>
      </c>
      <c r="G7" s="17" t="s">
        <v>1607</v>
      </c>
    </row>
    <row r="8" spans="1:7" ht="75" x14ac:dyDescent="0.25">
      <c r="A8" s="15">
        <v>3</v>
      </c>
      <c r="B8" s="281"/>
      <c r="C8" s="18" t="s">
        <v>1227</v>
      </c>
      <c r="D8" s="119">
        <v>45000</v>
      </c>
      <c r="E8" s="15" t="s">
        <v>1210</v>
      </c>
      <c r="F8" s="17" t="s">
        <v>1204</v>
      </c>
      <c r="G8" s="17" t="s">
        <v>1607</v>
      </c>
    </row>
    <row r="9" spans="1:7" ht="75" x14ac:dyDescent="0.25">
      <c r="A9" s="15">
        <v>4</v>
      </c>
      <c r="B9" s="281"/>
      <c r="C9" s="18" t="s">
        <v>1564</v>
      </c>
      <c r="D9" s="119">
        <v>45000</v>
      </c>
      <c r="E9" s="15" t="s">
        <v>1210</v>
      </c>
      <c r="F9" s="17" t="s">
        <v>1204</v>
      </c>
      <c r="G9" s="17" t="s">
        <v>1607</v>
      </c>
    </row>
    <row r="10" spans="1:7" ht="75" x14ac:dyDescent="0.25">
      <c r="A10" s="15">
        <v>5</v>
      </c>
      <c r="B10" s="281"/>
      <c r="C10" s="16" t="s">
        <v>1229</v>
      </c>
      <c r="D10" s="119">
        <v>20000</v>
      </c>
      <c r="E10" s="15" t="s">
        <v>1210</v>
      </c>
      <c r="F10" s="17" t="s">
        <v>1204</v>
      </c>
      <c r="G10" s="17" t="s">
        <v>1607</v>
      </c>
    </row>
    <row r="11" spans="1:7" ht="75" x14ac:dyDescent="0.25">
      <c r="A11" s="15">
        <v>6</v>
      </c>
      <c r="B11" s="281"/>
      <c r="C11" s="18" t="s">
        <v>1230</v>
      </c>
      <c r="D11" s="119">
        <v>20000</v>
      </c>
      <c r="E11" s="15" t="s">
        <v>1210</v>
      </c>
      <c r="F11" s="17" t="s">
        <v>1204</v>
      </c>
      <c r="G11" s="17" t="s">
        <v>1607</v>
      </c>
    </row>
    <row r="12" spans="1:7" ht="60" x14ac:dyDescent="0.25">
      <c r="A12" s="15">
        <v>7</v>
      </c>
      <c r="B12" s="281"/>
      <c r="C12" s="18" t="s">
        <v>1231</v>
      </c>
      <c r="D12" s="119">
        <v>20000</v>
      </c>
      <c r="E12" s="15" t="s">
        <v>1210</v>
      </c>
      <c r="F12" s="17" t="s">
        <v>1205</v>
      </c>
      <c r="G12" s="17" t="s">
        <v>1607</v>
      </c>
    </row>
    <row r="13" spans="1:7" ht="113.45" customHeight="1" x14ac:dyDescent="0.25">
      <c r="A13" s="15">
        <v>8</v>
      </c>
      <c r="B13" s="281"/>
      <c r="C13" s="18" t="s">
        <v>1232</v>
      </c>
      <c r="D13" s="119">
        <v>15000</v>
      </c>
      <c r="E13" s="15" t="s">
        <v>1210</v>
      </c>
      <c r="F13" s="17" t="s">
        <v>1206</v>
      </c>
      <c r="G13" s="17" t="s">
        <v>1607</v>
      </c>
    </row>
    <row r="14" spans="1:7" ht="75" x14ac:dyDescent="0.25">
      <c r="A14" s="15">
        <v>9</v>
      </c>
      <c r="B14" s="167" t="s">
        <v>1156</v>
      </c>
      <c r="C14" s="18" t="s">
        <v>1233</v>
      </c>
      <c r="D14" s="170" t="s">
        <v>1569</v>
      </c>
      <c r="E14" s="15" t="s">
        <v>177</v>
      </c>
      <c r="F14" s="17" t="s">
        <v>1204</v>
      </c>
      <c r="G14" s="17" t="s">
        <v>1202</v>
      </c>
    </row>
    <row r="15" spans="1:7" ht="64.900000000000006" customHeight="1" x14ac:dyDescent="0.25">
      <c r="A15" s="15">
        <v>10</v>
      </c>
      <c r="B15" s="198" t="s">
        <v>1220</v>
      </c>
      <c r="C15" s="126" t="s">
        <v>1234</v>
      </c>
      <c r="D15" s="17" t="s">
        <v>1217</v>
      </c>
      <c r="E15" s="15" t="s">
        <v>1210</v>
      </c>
      <c r="F15" s="17" t="s">
        <v>1207</v>
      </c>
      <c r="G15" s="17" t="s">
        <v>1202</v>
      </c>
    </row>
    <row r="16" spans="1:7" ht="124.15" customHeight="1" x14ac:dyDescent="0.25">
      <c r="A16" s="127">
        <v>11</v>
      </c>
      <c r="B16" s="199" t="s">
        <v>1221</v>
      </c>
      <c r="C16" s="128" t="s">
        <v>1235</v>
      </c>
      <c r="D16" s="171" t="s">
        <v>1218</v>
      </c>
      <c r="E16" s="17" t="s">
        <v>1211</v>
      </c>
      <c r="F16" s="17"/>
      <c r="G16" s="15"/>
    </row>
    <row r="17" spans="1:7" ht="90" x14ac:dyDescent="0.25">
      <c r="A17" s="15">
        <v>12</v>
      </c>
      <c r="B17" s="282" t="s">
        <v>1</v>
      </c>
      <c r="C17" s="18" t="s">
        <v>1236</v>
      </c>
      <c r="D17" s="119">
        <v>1000</v>
      </c>
      <c r="E17" s="15" t="s">
        <v>1210</v>
      </c>
      <c r="F17" s="17" t="s">
        <v>1557</v>
      </c>
      <c r="G17" s="17" t="s">
        <v>1203</v>
      </c>
    </row>
    <row r="18" spans="1:7" ht="90" x14ac:dyDescent="0.25">
      <c r="A18" s="15">
        <v>13</v>
      </c>
      <c r="B18" s="283"/>
      <c r="C18" s="18" t="s">
        <v>1237</v>
      </c>
      <c r="D18" s="119">
        <v>15000</v>
      </c>
      <c r="E18" s="15" t="s">
        <v>1210</v>
      </c>
      <c r="F18" s="17" t="s">
        <v>1558</v>
      </c>
      <c r="G18" s="17" t="s">
        <v>1203</v>
      </c>
    </row>
    <row r="19" spans="1:7" ht="90" x14ac:dyDescent="0.25">
      <c r="A19" s="15">
        <v>14</v>
      </c>
      <c r="B19" s="283"/>
      <c r="C19" s="19" t="s">
        <v>1238</v>
      </c>
      <c r="D19" s="119">
        <v>1000</v>
      </c>
      <c r="E19" s="15" t="s">
        <v>1210</v>
      </c>
      <c r="F19" s="17" t="s">
        <v>1557</v>
      </c>
      <c r="G19" s="17" t="s">
        <v>1203</v>
      </c>
    </row>
    <row r="20" spans="1:7" ht="90" x14ac:dyDescent="0.25">
      <c r="A20" s="15">
        <v>16</v>
      </c>
      <c r="B20" s="283"/>
      <c r="C20" s="20" t="s">
        <v>1494</v>
      </c>
      <c r="D20" s="119">
        <v>5000</v>
      </c>
      <c r="E20" s="15" t="s">
        <v>1210</v>
      </c>
      <c r="F20" s="17" t="s">
        <v>1559</v>
      </c>
      <c r="G20" s="17" t="s">
        <v>1203</v>
      </c>
    </row>
    <row r="21" spans="1:7" ht="90" x14ac:dyDescent="0.25">
      <c r="A21" s="15">
        <v>17</v>
      </c>
      <c r="B21" s="283"/>
      <c r="C21" s="20" t="s">
        <v>1239</v>
      </c>
      <c r="D21" s="119">
        <v>2000</v>
      </c>
      <c r="E21" s="15" t="s">
        <v>1210</v>
      </c>
      <c r="F21" s="17" t="s">
        <v>1559</v>
      </c>
      <c r="G21" s="17" t="s">
        <v>1203</v>
      </c>
    </row>
    <row r="22" spans="1:7" ht="60" x14ac:dyDescent="0.25">
      <c r="A22" s="15"/>
      <c r="B22" s="283"/>
      <c r="C22" s="20" t="s">
        <v>1705</v>
      </c>
      <c r="D22" s="21" t="s">
        <v>1240</v>
      </c>
      <c r="E22" s="15" t="s">
        <v>1210</v>
      </c>
      <c r="F22" s="17"/>
      <c r="G22" s="15"/>
    </row>
    <row r="23" spans="1:7" x14ac:dyDescent="0.25">
      <c r="A23" s="15">
        <v>18</v>
      </c>
      <c r="B23" s="284" t="s">
        <v>2</v>
      </c>
      <c r="C23" s="22" t="s">
        <v>1241</v>
      </c>
      <c r="D23" s="119">
        <v>2000000</v>
      </c>
      <c r="E23" s="15" t="s">
        <v>1212</v>
      </c>
      <c r="F23" s="15" t="s">
        <v>1556</v>
      </c>
      <c r="G23" s="15"/>
    </row>
    <row r="24" spans="1:7" x14ac:dyDescent="0.25">
      <c r="A24" s="15">
        <v>19</v>
      </c>
      <c r="B24" s="284"/>
      <c r="C24" s="22" t="s">
        <v>1242</v>
      </c>
      <c r="D24" s="119">
        <v>2500000</v>
      </c>
      <c r="E24" s="15" t="s">
        <v>1212</v>
      </c>
      <c r="F24" s="15" t="s">
        <v>1556</v>
      </c>
      <c r="G24" s="15"/>
    </row>
    <row r="25" spans="1:7" ht="135" x14ac:dyDescent="0.25">
      <c r="A25" s="15">
        <v>20</v>
      </c>
      <c r="B25" s="284"/>
      <c r="C25" s="18" t="s">
        <v>1243</v>
      </c>
      <c r="D25" s="119">
        <v>5000</v>
      </c>
      <c r="E25" s="15" t="s">
        <v>1210</v>
      </c>
      <c r="F25" s="17" t="s">
        <v>1560</v>
      </c>
      <c r="G25" s="17"/>
    </row>
    <row r="26" spans="1:7" ht="150" x14ac:dyDescent="0.25">
      <c r="A26" s="15">
        <v>21</v>
      </c>
      <c r="B26" s="284"/>
      <c r="C26" s="19" t="s">
        <v>1244</v>
      </c>
      <c r="D26" s="119">
        <v>40000</v>
      </c>
      <c r="E26" s="15" t="s">
        <v>1213</v>
      </c>
      <c r="F26" s="17" t="s">
        <v>1560</v>
      </c>
      <c r="G26" s="17" t="s">
        <v>1698</v>
      </c>
    </row>
    <row r="27" spans="1:7" ht="135" x14ac:dyDescent="0.25">
      <c r="A27" s="15">
        <v>22</v>
      </c>
      <c r="B27" s="284"/>
      <c r="C27" s="19" t="s">
        <v>1245</v>
      </c>
      <c r="D27" s="119">
        <v>1000</v>
      </c>
      <c r="E27" s="15" t="s">
        <v>1210</v>
      </c>
      <c r="F27" s="17" t="s">
        <v>1560</v>
      </c>
      <c r="G27" s="15"/>
    </row>
    <row r="28" spans="1:7" ht="120" x14ac:dyDescent="0.25">
      <c r="A28" s="15">
        <v>23</v>
      </c>
      <c r="B28" s="192" t="s">
        <v>1222</v>
      </c>
      <c r="C28" s="24" t="s">
        <v>1246</v>
      </c>
      <c r="D28" s="119">
        <v>5000</v>
      </c>
      <c r="E28" s="15" t="s">
        <v>1214</v>
      </c>
      <c r="F28" s="17" t="s">
        <v>1561</v>
      </c>
      <c r="G28" s="17" t="s">
        <v>1697</v>
      </c>
    </row>
    <row r="29" spans="1:7" ht="105" x14ac:dyDescent="0.25">
      <c r="A29" s="15">
        <v>24</v>
      </c>
      <c r="B29" s="23" t="s">
        <v>1223</v>
      </c>
      <c r="C29" s="168" t="s">
        <v>1610</v>
      </c>
      <c r="D29" s="119">
        <v>10</v>
      </c>
      <c r="E29" s="17" t="s">
        <v>1215</v>
      </c>
      <c r="F29" s="17" t="s">
        <v>1562</v>
      </c>
      <c r="G29" s="17" t="s">
        <v>1696</v>
      </c>
    </row>
    <row r="30" spans="1:7" ht="30" x14ac:dyDescent="0.25">
      <c r="A30" s="15">
        <v>25</v>
      </c>
      <c r="B30" s="169" t="s">
        <v>3</v>
      </c>
      <c r="C30" s="25" t="s">
        <v>1247</v>
      </c>
      <c r="D30" s="119">
        <v>1500</v>
      </c>
      <c r="E30" s="15" t="s">
        <v>4</v>
      </c>
      <c r="F30" s="17" t="s">
        <v>1208</v>
      </c>
      <c r="G30" s="15"/>
    </row>
    <row r="31" spans="1:7" ht="45" x14ac:dyDescent="0.25">
      <c r="A31" s="15">
        <v>26</v>
      </c>
      <c r="B31" s="192"/>
      <c r="C31" s="18" t="s">
        <v>1248</v>
      </c>
      <c r="D31" s="119">
        <v>15000</v>
      </c>
      <c r="E31" s="17" t="s">
        <v>1216</v>
      </c>
      <c r="F31" s="17" t="s">
        <v>1209</v>
      </c>
      <c r="G31" s="15"/>
    </row>
    <row r="32" spans="1:7" ht="30" x14ac:dyDescent="0.25">
      <c r="A32" s="15">
        <v>27</v>
      </c>
      <c r="B32" s="200" t="s">
        <v>1475</v>
      </c>
      <c r="C32" s="128" t="s">
        <v>1476</v>
      </c>
      <c r="D32" s="170" t="s">
        <v>1492</v>
      </c>
      <c r="E32" s="17" t="s">
        <v>1493</v>
      </c>
      <c r="F32" s="17"/>
      <c r="G32" s="15"/>
    </row>
    <row r="33" spans="1:7" ht="120" x14ac:dyDescent="0.25">
      <c r="A33" s="15">
        <v>28</v>
      </c>
      <c r="B33" s="26" t="s">
        <v>1224</v>
      </c>
      <c r="C33" s="27" t="s">
        <v>1249</v>
      </c>
      <c r="D33" s="120" t="s">
        <v>1250</v>
      </c>
      <c r="E33" s="17"/>
      <c r="F33" s="17" t="s">
        <v>1469</v>
      </c>
      <c r="G33" s="15"/>
    </row>
    <row r="38" spans="1:7" x14ac:dyDescent="0.25">
      <c r="A38" s="157" t="s">
        <v>1251</v>
      </c>
      <c r="C38" s="7" t="s">
        <v>5</v>
      </c>
      <c r="D38" s="118" t="s">
        <v>1254</v>
      </c>
    </row>
    <row r="42" spans="1:7" x14ac:dyDescent="0.25">
      <c r="A42" s="157" t="s">
        <v>1252</v>
      </c>
      <c r="B42" s="157"/>
      <c r="C42" s="7" t="s">
        <v>5</v>
      </c>
      <c r="D42" s="7" t="s">
        <v>1253</v>
      </c>
    </row>
  </sheetData>
  <mergeCells count="3">
    <mergeCell ref="B6:B13"/>
    <mergeCell ref="B17:B22"/>
    <mergeCell ref="B23:B27"/>
  </mergeCells>
  <hyperlinks>
    <hyperlink ref="B17" location="'POS материалы'!R1C1" display="Размещение POS материалов"/>
    <hyperlink ref="B15" location="КАСА!A1" display="КАСА"/>
    <hyperlink ref="B16" location="АКЦІЇ!A1" display="АКЦІЇ"/>
    <hyperlink ref="B29" location="Реклама!A20" display="РАДИО"/>
    <hyperlink ref="B30" location="'Промо-Звіти'!A1" display="ПРОМО"/>
    <hyperlink ref="B14" location="'ДМП Coffe Point'!A1" display="ДМП Coffe Point"/>
    <hyperlink ref="B17:B22" location="Реклама!A1" display="POS"/>
    <hyperlink ref="B28" location="'Відео реклама'!A1" display="Відео Реклама"/>
    <hyperlink ref="B31" location="'Промо-Звіти'!A1" display="Звіти"/>
    <hyperlink ref="D16" location="'Вартість Акцій'!A1" display="За посиланням"/>
    <hyperlink ref="B6:B13" location="ДМП!A1" display="Дадаткрві місця продажу (ДМП)"/>
    <hyperlink ref="B23:B27" location="Реклама!A1" display="Реклама"/>
    <hyperlink ref="B32" location="CRM!A1" display="Персональна комунікація з клієнтом"/>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
  <sheetViews>
    <sheetView zoomScale="70" zoomScaleNormal="70" workbookViewId="0">
      <selection activeCell="I9" sqref="I9"/>
    </sheetView>
  </sheetViews>
  <sheetFormatPr defaultColWidth="9.140625" defaultRowHeight="15.75" x14ac:dyDescent="0.25"/>
  <cols>
    <col min="1" max="1" width="40.42578125" style="1" customWidth="1"/>
    <col min="2" max="2" width="24.5703125" style="1" customWidth="1"/>
    <col min="3" max="3" width="14.5703125" style="1" customWidth="1"/>
    <col min="4" max="4" width="16.85546875" style="1" customWidth="1"/>
    <col min="5" max="5" width="51.5703125" style="1" customWidth="1"/>
    <col min="6" max="16384" width="9.140625" style="1"/>
  </cols>
  <sheetData>
    <row r="1" spans="1:5" x14ac:dyDescent="0.25">
      <c r="A1" s="32"/>
    </row>
    <row r="2" spans="1:5" s="73" customFormat="1" ht="21" x14ac:dyDescent="0.35">
      <c r="A2" s="72" t="s">
        <v>1405</v>
      </c>
    </row>
    <row r="5" spans="1:5" x14ac:dyDescent="0.25">
      <c r="A5" s="74" t="s">
        <v>1406</v>
      </c>
    </row>
    <row r="7" spans="1:5" s="2" customFormat="1" ht="63" x14ac:dyDescent="0.25">
      <c r="A7" s="35" t="s">
        <v>1407</v>
      </c>
      <c r="B7" s="35" t="s">
        <v>1408</v>
      </c>
      <c r="C7" s="35" t="s">
        <v>1409</v>
      </c>
      <c r="D7" s="35" t="s">
        <v>1410</v>
      </c>
      <c r="E7" s="35" t="s">
        <v>1277</v>
      </c>
    </row>
    <row r="8" spans="1:5" s="76" customFormat="1" ht="55.9" customHeight="1" x14ac:dyDescent="0.25">
      <c r="A8" s="38" t="s">
        <v>1241</v>
      </c>
      <c r="B8" s="75" t="s">
        <v>1416</v>
      </c>
      <c r="C8" s="38" t="s">
        <v>1212</v>
      </c>
      <c r="D8" s="146">
        <v>2000000</v>
      </c>
      <c r="E8" s="75" t="s">
        <v>1423</v>
      </c>
    </row>
    <row r="9" spans="1:5" s="76" customFormat="1" ht="55.9" customHeight="1" x14ac:dyDescent="0.25">
      <c r="A9" s="38" t="s">
        <v>1242</v>
      </c>
      <c r="B9" s="38" t="s">
        <v>1250</v>
      </c>
      <c r="C9" s="38" t="s">
        <v>1212</v>
      </c>
      <c r="D9" s="146">
        <v>2500000</v>
      </c>
      <c r="E9" s="75" t="s">
        <v>1423</v>
      </c>
    </row>
    <row r="10" spans="1:5" s="76" customFormat="1" ht="70.900000000000006" customHeight="1" x14ac:dyDescent="0.25">
      <c r="A10" s="75" t="s">
        <v>1411</v>
      </c>
      <c r="B10" s="38" t="s">
        <v>129</v>
      </c>
      <c r="C10" s="38" t="s">
        <v>1210</v>
      </c>
      <c r="D10" s="146">
        <v>5000</v>
      </c>
      <c r="E10" s="195" t="s">
        <v>1424</v>
      </c>
    </row>
    <row r="11" spans="1:5" s="76" customFormat="1" ht="52.15" customHeight="1" x14ac:dyDescent="0.25">
      <c r="A11" s="75" t="s">
        <v>1412</v>
      </c>
      <c r="B11" s="75" t="s">
        <v>1417</v>
      </c>
      <c r="C11" s="38" t="s">
        <v>1210</v>
      </c>
      <c r="D11" s="146">
        <v>1000</v>
      </c>
      <c r="E11" s="75" t="s">
        <v>1425</v>
      </c>
    </row>
    <row r="12" spans="1:5" s="76" customFormat="1" ht="91.5" customHeight="1" x14ac:dyDescent="0.25">
      <c r="A12" s="75" t="s">
        <v>1413</v>
      </c>
      <c r="B12" s="75" t="s">
        <v>1418</v>
      </c>
      <c r="C12" s="75" t="s">
        <v>1422</v>
      </c>
      <c r="D12" s="146">
        <v>500</v>
      </c>
      <c r="E12" s="75"/>
    </row>
    <row r="13" spans="1:5" s="76" customFormat="1" ht="57" customHeight="1" x14ac:dyDescent="0.25">
      <c r="A13" s="77" t="s">
        <v>1414</v>
      </c>
      <c r="B13" s="77" t="s">
        <v>1419</v>
      </c>
      <c r="C13" s="38" t="s">
        <v>1210</v>
      </c>
      <c r="D13" s="146">
        <v>1000</v>
      </c>
      <c r="E13" s="75" t="s">
        <v>1425</v>
      </c>
    </row>
    <row r="14" spans="1:5" s="76" customFormat="1" ht="60" customHeight="1" x14ac:dyDescent="0.25">
      <c r="A14" s="20" t="s">
        <v>1494</v>
      </c>
      <c r="B14" s="77" t="s">
        <v>1420</v>
      </c>
      <c r="C14" s="38" t="s">
        <v>1210</v>
      </c>
      <c r="D14" s="146">
        <v>5000</v>
      </c>
      <c r="E14" s="75" t="s">
        <v>1425</v>
      </c>
    </row>
    <row r="15" spans="1:5" s="76" customFormat="1" ht="60" customHeight="1" x14ac:dyDescent="0.25">
      <c r="A15" s="20" t="s">
        <v>1239</v>
      </c>
      <c r="B15" s="77" t="s">
        <v>181</v>
      </c>
      <c r="C15" s="38" t="s">
        <v>1210</v>
      </c>
      <c r="D15" s="146">
        <v>2000</v>
      </c>
      <c r="E15" s="75" t="s">
        <v>1425</v>
      </c>
    </row>
    <row r="16" spans="1:5" s="76" customFormat="1" ht="42.6" customHeight="1" x14ac:dyDescent="0.25">
      <c r="A16" s="38" t="s">
        <v>1415</v>
      </c>
      <c r="B16" s="75" t="s">
        <v>1421</v>
      </c>
      <c r="C16" s="38" t="s">
        <v>1573</v>
      </c>
      <c r="D16" s="146">
        <v>10</v>
      </c>
      <c r="E16" s="75" t="s">
        <v>1426</v>
      </c>
    </row>
    <row r="17" spans="1:5" s="76" customFormat="1" ht="25.5" customHeight="1" x14ac:dyDescent="0.25">
      <c r="A17" s="78"/>
    </row>
    <row r="18" spans="1:5" s="76" customFormat="1" ht="18.75" x14ac:dyDescent="0.25">
      <c r="A18" s="196" t="s">
        <v>1699</v>
      </c>
    </row>
    <row r="19" spans="1:5" s="76" customFormat="1" x14ac:dyDescent="0.25">
      <c r="A19" s="71" t="s">
        <v>1704</v>
      </c>
    </row>
    <row r="20" spans="1:5" s="76" customFormat="1" x14ac:dyDescent="0.25">
      <c r="A20" s="71"/>
    </row>
    <row r="21" spans="1:5" s="76" customFormat="1" x14ac:dyDescent="0.25">
      <c r="A21" s="304" t="s">
        <v>1701</v>
      </c>
    </row>
    <row r="22" spans="1:5" s="76" customFormat="1" x14ac:dyDescent="0.25">
      <c r="A22" s="71"/>
    </row>
    <row r="23" spans="1:5" s="76" customFormat="1" x14ac:dyDescent="0.25">
      <c r="A23" s="71" t="s">
        <v>1702</v>
      </c>
    </row>
    <row r="24" spans="1:5" s="76" customFormat="1" x14ac:dyDescent="0.25">
      <c r="A24" s="71" t="s">
        <v>1703</v>
      </c>
    </row>
    <row r="25" spans="1:5" s="76" customFormat="1" x14ac:dyDescent="0.25"/>
    <row r="26" spans="1:5" s="76" customFormat="1" ht="63" x14ac:dyDescent="0.25">
      <c r="A26" s="79" t="s">
        <v>1427</v>
      </c>
      <c r="B26" s="79" t="s">
        <v>1730</v>
      </c>
      <c r="C26" s="79" t="s">
        <v>1409</v>
      </c>
      <c r="D26" s="79" t="s">
        <v>1410</v>
      </c>
      <c r="E26" s="79" t="s">
        <v>1277</v>
      </c>
    </row>
    <row r="27" spans="1:5" s="76" customFormat="1" ht="79.5" customHeight="1" x14ac:dyDescent="0.25">
      <c r="A27" s="38" t="s">
        <v>1706</v>
      </c>
      <c r="B27" s="75" t="s">
        <v>1731</v>
      </c>
      <c r="C27" s="38" t="s">
        <v>1210</v>
      </c>
      <c r="D27" s="146">
        <v>4900</v>
      </c>
      <c r="E27" s="75" t="s">
        <v>1700</v>
      </c>
    </row>
    <row r="28" spans="1:5" s="76" customFormat="1" ht="78.75" x14ac:dyDescent="0.25">
      <c r="A28" s="38" t="s">
        <v>1707</v>
      </c>
      <c r="B28" s="75" t="s">
        <v>1732</v>
      </c>
      <c r="C28" s="38" t="s">
        <v>1210</v>
      </c>
      <c r="D28" s="146">
        <v>4900</v>
      </c>
      <c r="E28" s="75" t="s">
        <v>1700</v>
      </c>
    </row>
    <row r="29" spans="1:5" s="76" customFormat="1" ht="78.75" x14ac:dyDescent="0.25">
      <c r="A29" s="38" t="s">
        <v>1428</v>
      </c>
      <c r="B29" s="75" t="s">
        <v>1733</v>
      </c>
      <c r="C29" s="38" t="s">
        <v>1210</v>
      </c>
      <c r="D29" s="146">
        <v>8500</v>
      </c>
      <c r="E29" s="75" t="s">
        <v>1700</v>
      </c>
    </row>
    <row r="30" spans="1:5" s="76" customFormat="1" ht="78.75" x14ac:dyDescent="0.25">
      <c r="A30" s="38" t="s">
        <v>1708</v>
      </c>
      <c r="B30" s="75" t="s">
        <v>1734</v>
      </c>
      <c r="C30" s="38" t="s">
        <v>1210</v>
      </c>
      <c r="D30" s="146">
        <v>65</v>
      </c>
      <c r="E30" s="75" t="s">
        <v>1700</v>
      </c>
    </row>
    <row r="31" spans="1:5" s="76" customFormat="1" ht="78.75" x14ac:dyDescent="0.25">
      <c r="A31" s="38" t="s">
        <v>1709</v>
      </c>
      <c r="B31" s="75" t="s">
        <v>1735</v>
      </c>
      <c r="C31" s="38" t="s">
        <v>1210</v>
      </c>
      <c r="D31" s="146">
        <v>65</v>
      </c>
      <c r="E31" s="75" t="s">
        <v>1700</v>
      </c>
    </row>
    <row r="32" spans="1:5" s="76" customFormat="1" ht="83.25" customHeight="1" x14ac:dyDescent="0.25">
      <c r="A32" s="38" t="s">
        <v>1710</v>
      </c>
      <c r="B32" s="75" t="s">
        <v>1736</v>
      </c>
      <c r="C32" s="38" t="s">
        <v>1210</v>
      </c>
      <c r="D32" s="146">
        <v>190</v>
      </c>
      <c r="E32" s="75" t="s">
        <v>1700</v>
      </c>
    </row>
    <row r="33" spans="1:5" s="76" customFormat="1" ht="78.75" x14ac:dyDescent="0.25">
      <c r="A33" s="38" t="s">
        <v>1711</v>
      </c>
      <c r="B33" s="75" t="s">
        <v>1737</v>
      </c>
      <c r="C33" s="38" t="s">
        <v>1210</v>
      </c>
      <c r="D33" s="146">
        <v>525</v>
      </c>
      <c r="E33" s="75" t="s">
        <v>1700</v>
      </c>
    </row>
    <row r="34" spans="1:5" s="76" customFormat="1" ht="78.75" x14ac:dyDescent="0.25">
      <c r="A34" s="38" t="s">
        <v>1712</v>
      </c>
      <c r="B34" s="75" t="s">
        <v>1738</v>
      </c>
      <c r="C34" s="38" t="s">
        <v>1210</v>
      </c>
      <c r="D34" s="146">
        <v>1915</v>
      </c>
      <c r="E34" s="75" t="s">
        <v>1700</v>
      </c>
    </row>
    <row r="35" spans="1:5" ht="78.75" x14ac:dyDescent="0.25">
      <c r="A35" s="38" t="s">
        <v>1713</v>
      </c>
      <c r="B35" s="75" t="s">
        <v>1713</v>
      </c>
      <c r="C35" s="38" t="s">
        <v>1210</v>
      </c>
      <c r="D35" s="146">
        <v>3000</v>
      </c>
      <c r="E35" s="75" t="s">
        <v>1700</v>
      </c>
    </row>
    <row r="36" spans="1:5" ht="78.75" x14ac:dyDescent="0.25">
      <c r="A36" s="38" t="s">
        <v>1713</v>
      </c>
      <c r="B36" s="75" t="s">
        <v>1739</v>
      </c>
      <c r="C36" s="38" t="s">
        <v>1210</v>
      </c>
      <c r="D36" s="146">
        <v>4000</v>
      </c>
      <c r="E36" s="75" t="s">
        <v>1700</v>
      </c>
    </row>
    <row r="37" spans="1:5" ht="299.25" x14ac:dyDescent="0.25">
      <c r="A37" s="38" t="s">
        <v>1714</v>
      </c>
      <c r="B37" s="75" t="s">
        <v>1740</v>
      </c>
      <c r="C37" s="38" t="s">
        <v>1210</v>
      </c>
      <c r="D37" s="146">
        <v>5050</v>
      </c>
      <c r="E37" s="75" t="s">
        <v>1700</v>
      </c>
    </row>
    <row r="38" spans="1:5" ht="78.75" x14ac:dyDescent="0.25">
      <c r="A38" s="38" t="s">
        <v>1429</v>
      </c>
      <c r="B38" s="75" t="s">
        <v>1741</v>
      </c>
      <c r="C38" s="38" t="s">
        <v>1210</v>
      </c>
      <c r="D38" s="146">
        <v>8250</v>
      </c>
      <c r="E38" s="75" t="s">
        <v>1700</v>
      </c>
    </row>
    <row r="39" spans="1:5" ht="78.75" x14ac:dyDescent="0.25">
      <c r="A39" s="38" t="s">
        <v>1715</v>
      </c>
      <c r="B39" s="75" t="s">
        <v>1742</v>
      </c>
      <c r="C39" s="38" t="s">
        <v>1210</v>
      </c>
      <c r="D39" s="146">
        <v>2000</v>
      </c>
      <c r="E39" s="75" t="s">
        <v>1700</v>
      </c>
    </row>
    <row r="40" spans="1:5" ht="94.5" x14ac:dyDescent="0.25">
      <c r="A40" s="38" t="s">
        <v>1716</v>
      </c>
      <c r="B40" s="75" t="s">
        <v>1743</v>
      </c>
      <c r="C40" s="38" t="s">
        <v>1210</v>
      </c>
      <c r="D40" s="146">
        <v>5350</v>
      </c>
      <c r="E40" s="75" t="s">
        <v>1700</v>
      </c>
    </row>
    <row r="41" spans="1:5" ht="78.75" x14ac:dyDescent="0.25">
      <c r="A41" s="38" t="s">
        <v>1717</v>
      </c>
      <c r="B41" s="75" t="s">
        <v>1744</v>
      </c>
      <c r="C41" s="38" t="s">
        <v>1210</v>
      </c>
      <c r="D41" s="146">
        <v>3650</v>
      </c>
      <c r="E41" s="75" t="s">
        <v>1700</v>
      </c>
    </row>
    <row r="42" spans="1:5" ht="78.75" x14ac:dyDescent="0.25">
      <c r="A42" s="38" t="s">
        <v>1430</v>
      </c>
      <c r="B42" s="75" t="s">
        <v>1745</v>
      </c>
      <c r="C42" s="38" t="s">
        <v>1210</v>
      </c>
      <c r="D42" s="146">
        <v>3500</v>
      </c>
      <c r="E42" s="75" t="s">
        <v>1700</v>
      </c>
    </row>
    <row r="43" spans="1:5" ht="78.75" x14ac:dyDescent="0.25">
      <c r="A43" s="38" t="s">
        <v>1432</v>
      </c>
      <c r="B43" s="75" t="s">
        <v>1746</v>
      </c>
      <c r="C43" s="38" t="s">
        <v>1210</v>
      </c>
      <c r="D43" s="146" t="s">
        <v>1729</v>
      </c>
      <c r="E43" s="75" t="s">
        <v>1700</v>
      </c>
    </row>
    <row r="44" spans="1:5" ht="110.25" x14ac:dyDescent="0.25">
      <c r="A44" s="38" t="s">
        <v>1718</v>
      </c>
      <c r="B44" s="75" t="s">
        <v>1747</v>
      </c>
      <c r="C44" s="38" t="s">
        <v>1210</v>
      </c>
      <c r="D44" s="146">
        <v>8000</v>
      </c>
      <c r="E44" s="75" t="s">
        <v>1700</v>
      </c>
    </row>
    <row r="45" spans="1:5" ht="94.5" x14ac:dyDescent="0.25">
      <c r="A45" s="38" t="s">
        <v>1429</v>
      </c>
      <c r="B45" s="75" t="s">
        <v>1748</v>
      </c>
      <c r="C45" s="38" t="s">
        <v>1210</v>
      </c>
      <c r="D45" s="146">
        <v>8500</v>
      </c>
      <c r="E45" s="75" t="s">
        <v>1700</v>
      </c>
    </row>
    <row r="46" spans="1:5" ht="78.75" x14ac:dyDescent="0.25">
      <c r="A46" s="38" t="s">
        <v>1719</v>
      </c>
      <c r="B46" s="75" t="s">
        <v>1749</v>
      </c>
      <c r="C46" s="38" t="s">
        <v>1210</v>
      </c>
      <c r="D46" s="146">
        <v>19750</v>
      </c>
      <c r="E46" s="75" t="s">
        <v>1700</v>
      </c>
    </row>
    <row r="47" spans="1:5" ht="94.5" x14ac:dyDescent="0.25">
      <c r="A47" s="38" t="s">
        <v>1720</v>
      </c>
      <c r="B47" s="75" t="s">
        <v>1750</v>
      </c>
      <c r="C47" s="38" t="s">
        <v>1210</v>
      </c>
      <c r="D47" s="146">
        <v>7000</v>
      </c>
      <c r="E47" s="75" t="s">
        <v>1700</v>
      </c>
    </row>
    <row r="48" spans="1:5" ht="78.75" x14ac:dyDescent="0.25">
      <c r="A48" s="38" t="s">
        <v>1721</v>
      </c>
      <c r="B48" s="75" t="s">
        <v>1751</v>
      </c>
      <c r="C48" s="38" t="s">
        <v>1210</v>
      </c>
      <c r="D48" s="146">
        <v>9450</v>
      </c>
      <c r="E48" s="75" t="s">
        <v>1700</v>
      </c>
    </row>
    <row r="49" spans="1:5" ht="78.75" x14ac:dyDescent="0.25">
      <c r="A49" s="38" t="s">
        <v>1722</v>
      </c>
      <c r="B49" s="75" t="s">
        <v>1752</v>
      </c>
      <c r="C49" s="38" t="s">
        <v>1210</v>
      </c>
      <c r="D49" s="146">
        <v>5000</v>
      </c>
      <c r="E49" s="75" t="s">
        <v>1700</v>
      </c>
    </row>
    <row r="50" spans="1:5" ht="78.75" x14ac:dyDescent="0.25">
      <c r="A50" s="38" t="s">
        <v>1723</v>
      </c>
      <c r="B50" s="75" t="s">
        <v>1753</v>
      </c>
      <c r="C50" s="38" t="s">
        <v>1210</v>
      </c>
      <c r="D50" s="146">
        <v>10150</v>
      </c>
      <c r="E50" s="75" t="s">
        <v>1700</v>
      </c>
    </row>
    <row r="51" spans="1:5" ht="78.75" x14ac:dyDescent="0.25">
      <c r="A51" s="38" t="s">
        <v>1724</v>
      </c>
      <c r="B51" s="75" t="s">
        <v>1754</v>
      </c>
      <c r="C51" s="38" t="s">
        <v>1210</v>
      </c>
      <c r="D51" s="146">
        <v>5800</v>
      </c>
      <c r="E51" s="75" t="s">
        <v>1700</v>
      </c>
    </row>
    <row r="52" spans="1:5" ht="173.25" x14ac:dyDescent="0.25">
      <c r="A52" s="38" t="s">
        <v>1725</v>
      </c>
      <c r="B52" s="75" t="s">
        <v>1755</v>
      </c>
      <c r="C52" s="38" t="s">
        <v>1210</v>
      </c>
      <c r="D52" s="146">
        <v>5600</v>
      </c>
      <c r="E52" s="75" t="s">
        <v>1700</v>
      </c>
    </row>
    <row r="53" spans="1:5" ht="78.75" x14ac:dyDescent="0.25">
      <c r="A53" s="38" t="s">
        <v>1431</v>
      </c>
      <c r="B53" s="75" t="s">
        <v>1756</v>
      </c>
      <c r="C53" s="38" t="s">
        <v>1210</v>
      </c>
      <c r="D53" s="146">
        <v>7850</v>
      </c>
      <c r="E53" s="75" t="s">
        <v>1700</v>
      </c>
    </row>
    <row r="54" spans="1:5" ht="126" x14ac:dyDescent="0.25">
      <c r="A54" s="38" t="s">
        <v>1726</v>
      </c>
      <c r="B54" s="75" t="s">
        <v>1757</v>
      </c>
      <c r="C54" s="38" t="s">
        <v>1210</v>
      </c>
      <c r="D54" s="146">
        <v>2250</v>
      </c>
      <c r="E54" s="75" t="s">
        <v>1700</v>
      </c>
    </row>
    <row r="55" spans="1:5" ht="157.5" x14ac:dyDescent="0.25">
      <c r="A55" s="38" t="s">
        <v>1433</v>
      </c>
      <c r="B55" s="75" t="s">
        <v>1758</v>
      </c>
      <c r="C55" s="38" t="s">
        <v>1210</v>
      </c>
      <c r="D55" s="146">
        <v>1700</v>
      </c>
      <c r="E55" s="75" t="s">
        <v>1700</v>
      </c>
    </row>
    <row r="56" spans="1:5" ht="299.25" x14ac:dyDescent="0.25">
      <c r="A56" s="38" t="s">
        <v>1727</v>
      </c>
      <c r="B56" s="75" t="s">
        <v>1759</v>
      </c>
      <c r="C56" s="38" t="s">
        <v>1210</v>
      </c>
      <c r="D56" s="146">
        <v>24000</v>
      </c>
      <c r="E56" s="75" t="s">
        <v>1700</v>
      </c>
    </row>
    <row r="57" spans="1:5" ht="204.75" x14ac:dyDescent="0.25">
      <c r="A57" s="38" t="s">
        <v>1728</v>
      </c>
      <c r="B57" s="75" t="s">
        <v>1760</v>
      </c>
      <c r="C57" s="38" t="s">
        <v>1210</v>
      </c>
      <c r="D57" s="146">
        <v>5800</v>
      </c>
      <c r="E57" s="75" t="s">
        <v>1700</v>
      </c>
    </row>
    <row r="58" spans="1:5" ht="78.75" x14ac:dyDescent="0.25">
      <c r="A58" s="38" t="s">
        <v>1434</v>
      </c>
      <c r="B58" s="75" t="s">
        <v>1761</v>
      </c>
      <c r="C58" s="38" t="s">
        <v>1210</v>
      </c>
      <c r="D58" s="146" t="s">
        <v>1729</v>
      </c>
      <c r="E58" s="75" t="s">
        <v>1700</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999"/>
  <sheetViews>
    <sheetView workbookViewId="0">
      <selection activeCell="H2" sqref="H2"/>
    </sheetView>
  </sheetViews>
  <sheetFormatPr defaultColWidth="12.7109375" defaultRowHeight="15" customHeight="1" x14ac:dyDescent="0.25"/>
  <cols>
    <col min="1" max="1" width="4.7109375" customWidth="1"/>
    <col min="2" max="3" width="20.28515625" customWidth="1"/>
    <col min="4" max="4" width="15.85546875" customWidth="1"/>
    <col min="5" max="5" width="18.7109375" customWidth="1"/>
    <col min="6" max="6" width="52.7109375" customWidth="1"/>
    <col min="7" max="7" width="18.28515625" customWidth="1"/>
    <col min="8" max="26" width="11.140625" customWidth="1"/>
  </cols>
  <sheetData>
    <row r="1" spans="1:7" ht="15.75" customHeight="1" x14ac:dyDescent="0.25">
      <c r="A1" s="218" t="s">
        <v>1106</v>
      </c>
      <c r="B1" s="219" t="s">
        <v>1495</v>
      </c>
      <c r="C1" s="219" t="s">
        <v>1391</v>
      </c>
      <c r="D1" s="220" t="s">
        <v>1496</v>
      </c>
      <c r="E1" s="221" t="s">
        <v>1497</v>
      </c>
      <c r="F1" s="222" t="s">
        <v>1498</v>
      </c>
      <c r="G1" s="223"/>
    </row>
    <row r="2" spans="1:7" ht="149.25" customHeight="1" x14ac:dyDescent="0.25">
      <c r="A2" s="224">
        <v>1</v>
      </c>
      <c r="B2" s="225" t="s">
        <v>1499</v>
      </c>
      <c r="C2" s="225" t="s">
        <v>1500</v>
      </c>
      <c r="D2" s="226" t="s">
        <v>1501</v>
      </c>
      <c r="E2" s="227">
        <v>17500</v>
      </c>
      <c r="F2" s="228"/>
      <c r="G2" s="229"/>
    </row>
    <row r="3" spans="1:7" ht="147" customHeight="1" x14ac:dyDescent="0.25">
      <c r="A3" s="224">
        <v>2</v>
      </c>
      <c r="B3" s="225" t="s">
        <v>1502</v>
      </c>
      <c r="C3" s="225" t="s">
        <v>1503</v>
      </c>
      <c r="D3" s="226" t="s">
        <v>1501</v>
      </c>
      <c r="E3" s="227">
        <v>10500</v>
      </c>
      <c r="F3" s="228"/>
      <c r="G3" s="229"/>
    </row>
    <row r="4" spans="1:7" ht="153.75" customHeight="1" x14ac:dyDescent="0.25">
      <c r="A4" s="224">
        <v>3</v>
      </c>
      <c r="B4" s="225" t="s">
        <v>1504</v>
      </c>
      <c r="C4" s="225" t="s">
        <v>1505</v>
      </c>
      <c r="D4" s="226" t="s">
        <v>1506</v>
      </c>
      <c r="E4" s="227" t="s">
        <v>1507</v>
      </c>
      <c r="F4" s="228"/>
      <c r="G4" s="229"/>
    </row>
    <row r="5" spans="1:7" ht="135.75" customHeight="1" x14ac:dyDescent="0.25">
      <c r="A5" s="224">
        <v>4</v>
      </c>
      <c r="B5" s="225" t="s">
        <v>1508</v>
      </c>
      <c r="C5" s="225" t="s">
        <v>1509</v>
      </c>
      <c r="D5" s="226" t="s">
        <v>1213</v>
      </c>
      <c r="E5" s="227">
        <v>50000</v>
      </c>
      <c r="F5" s="228"/>
      <c r="G5" s="229"/>
    </row>
    <row r="6" spans="1:7" ht="15.75" customHeight="1" x14ac:dyDescent="0.25">
      <c r="A6" s="224">
        <v>5</v>
      </c>
      <c r="B6" s="225" t="s">
        <v>1510</v>
      </c>
      <c r="C6" s="225" t="s">
        <v>1511</v>
      </c>
      <c r="D6" s="226" t="s">
        <v>1213</v>
      </c>
      <c r="E6" s="227">
        <v>30000</v>
      </c>
      <c r="F6" s="296"/>
      <c r="G6" s="229"/>
    </row>
    <row r="7" spans="1:7" ht="15.75" customHeight="1" x14ac:dyDescent="0.25">
      <c r="A7" s="224">
        <v>6</v>
      </c>
      <c r="B7" s="225" t="s">
        <v>1512</v>
      </c>
      <c r="C7" s="225" t="s">
        <v>1513</v>
      </c>
      <c r="D7" s="226" t="s">
        <v>1213</v>
      </c>
      <c r="E7" s="227">
        <v>25000</v>
      </c>
      <c r="F7" s="297"/>
      <c r="G7" s="229"/>
    </row>
    <row r="8" spans="1:7" ht="15.75" customHeight="1" x14ac:dyDescent="0.25">
      <c r="A8" s="224">
        <v>7</v>
      </c>
      <c r="B8" s="225" t="s">
        <v>1514</v>
      </c>
      <c r="C8" s="225" t="s">
        <v>1515</v>
      </c>
      <c r="D8" s="226" t="s">
        <v>1213</v>
      </c>
      <c r="E8" s="227">
        <v>15000</v>
      </c>
      <c r="F8" s="297"/>
      <c r="G8" s="229"/>
    </row>
    <row r="9" spans="1:7" ht="15.75" customHeight="1" x14ac:dyDescent="0.25">
      <c r="A9" s="224">
        <v>8</v>
      </c>
      <c r="B9" s="225" t="s">
        <v>1516</v>
      </c>
      <c r="C9" s="225" t="s">
        <v>1517</v>
      </c>
      <c r="D9" s="226" t="s">
        <v>1213</v>
      </c>
      <c r="E9" s="227">
        <v>7000</v>
      </c>
      <c r="F9" s="297"/>
      <c r="G9" s="229"/>
    </row>
    <row r="10" spans="1:7" ht="15.75" customHeight="1" x14ac:dyDescent="0.25">
      <c r="A10" s="224">
        <v>9</v>
      </c>
      <c r="B10" s="225" t="s">
        <v>1518</v>
      </c>
      <c r="C10" s="225" t="s">
        <v>1519</v>
      </c>
      <c r="D10" s="226" t="s">
        <v>1213</v>
      </c>
      <c r="E10" s="227">
        <v>15000</v>
      </c>
      <c r="F10" s="297"/>
      <c r="G10" s="229"/>
    </row>
    <row r="11" spans="1:7" ht="138" customHeight="1" x14ac:dyDescent="0.25">
      <c r="A11" s="224">
        <v>10</v>
      </c>
      <c r="B11" s="225" t="s">
        <v>1520</v>
      </c>
      <c r="C11" s="225" t="s">
        <v>1521</v>
      </c>
      <c r="D11" s="226" t="s">
        <v>1501</v>
      </c>
      <c r="E11" s="227">
        <v>28000</v>
      </c>
      <c r="F11" s="228"/>
      <c r="G11" s="229"/>
    </row>
    <row r="12" spans="1:7" ht="168" customHeight="1" x14ac:dyDescent="0.25">
      <c r="A12" s="224">
        <v>11</v>
      </c>
      <c r="B12" s="225" t="s">
        <v>1526</v>
      </c>
      <c r="C12" s="230" t="s">
        <v>1588</v>
      </c>
      <c r="D12" s="226" t="s">
        <v>1527</v>
      </c>
      <c r="E12" s="227" t="s">
        <v>1528</v>
      </c>
      <c r="F12" s="228"/>
      <c r="G12" s="229"/>
    </row>
    <row r="13" spans="1:7" ht="81.75" customHeight="1" x14ac:dyDescent="0.25">
      <c r="A13" s="224">
        <v>12</v>
      </c>
      <c r="B13" s="225" t="s">
        <v>1529</v>
      </c>
      <c r="C13" s="230" t="s">
        <v>1589</v>
      </c>
      <c r="D13" s="226" t="s">
        <v>1530</v>
      </c>
      <c r="E13" s="227">
        <v>500</v>
      </c>
      <c r="F13" s="228"/>
      <c r="G13" s="229"/>
    </row>
    <row r="14" spans="1:7" ht="141.75" customHeight="1" x14ac:dyDescent="0.25">
      <c r="A14" s="224">
        <v>13</v>
      </c>
      <c r="B14" s="225" t="s">
        <v>1590</v>
      </c>
      <c r="C14" s="225" t="s">
        <v>1591</v>
      </c>
      <c r="D14" s="226"/>
      <c r="E14" s="227" t="s">
        <v>1592</v>
      </c>
      <c r="F14" s="228"/>
      <c r="G14" s="229"/>
    </row>
    <row r="15" spans="1:7" ht="15.75" customHeight="1" x14ac:dyDescent="0.25">
      <c r="A15" s="224">
        <v>14</v>
      </c>
      <c r="B15" s="225" t="s">
        <v>1531</v>
      </c>
      <c r="C15" s="217" t="s">
        <v>1532</v>
      </c>
      <c r="D15" s="226" t="s">
        <v>1213</v>
      </c>
      <c r="E15" s="227">
        <f>'[1]Пакетні пропозиції'!C6</f>
        <v>90360</v>
      </c>
      <c r="F15" s="228"/>
      <c r="G15" s="229"/>
    </row>
    <row r="16" spans="1:7" ht="15.75" customHeight="1" x14ac:dyDescent="0.25">
      <c r="A16" s="224">
        <v>15</v>
      </c>
      <c r="B16" s="225" t="s">
        <v>1593</v>
      </c>
      <c r="C16" s="217" t="s">
        <v>1532</v>
      </c>
      <c r="D16" s="226" t="s">
        <v>1533</v>
      </c>
      <c r="E16" s="227" t="s">
        <v>1534</v>
      </c>
      <c r="F16" s="228"/>
      <c r="G16" s="229"/>
    </row>
    <row r="17" spans="1:7" ht="15.75" customHeight="1" x14ac:dyDescent="0.25">
      <c r="A17" s="224">
        <v>16</v>
      </c>
      <c r="B17" s="225" t="s">
        <v>1594</v>
      </c>
      <c r="C17" s="217" t="s">
        <v>1532</v>
      </c>
      <c r="D17" s="226" t="s">
        <v>1535</v>
      </c>
      <c r="E17" s="227" t="s">
        <v>1536</v>
      </c>
      <c r="F17" s="228"/>
      <c r="G17" s="229"/>
    </row>
    <row r="18" spans="1:7" ht="15.75" customHeight="1" x14ac:dyDescent="0.25">
      <c r="A18" s="231"/>
      <c r="B18" s="212" t="s">
        <v>1595</v>
      </c>
      <c r="C18" s="225"/>
      <c r="D18" s="226"/>
      <c r="E18" s="227"/>
      <c r="F18" s="228"/>
      <c r="G18" s="229"/>
    </row>
    <row r="19" spans="1:7" ht="153" customHeight="1" x14ac:dyDescent="0.25">
      <c r="A19" s="231">
        <v>17</v>
      </c>
      <c r="B19" s="217" t="s">
        <v>1596</v>
      </c>
      <c r="C19" s="225" t="s">
        <v>1597</v>
      </c>
      <c r="D19" s="226"/>
      <c r="E19" s="227" t="s">
        <v>1587</v>
      </c>
      <c r="F19" s="228"/>
      <c r="G19" s="229"/>
    </row>
    <row r="20" spans="1:7" ht="148.5" customHeight="1" x14ac:dyDescent="0.25">
      <c r="A20" s="231">
        <v>18</v>
      </c>
      <c r="B20" s="232" t="s">
        <v>1598</v>
      </c>
      <c r="C20" s="225" t="s">
        <v>1599</v>
      </c>
      <c r="D20" s="226"/>
      <c r="E20" s="227" t="s">
        <v>1587</v>
      </c>
      <c r="F20" s="228"/>
      <c r="G20" s="229"/>
    </row>
    <row r="21" spans="1:7" ht="148.5" customHeight="1" x14ac:dyDescent="0.25">
      <c r="A21" s="231">
        <v>19</v>
      </c>
      <c r="B21" s="232" t="s">
        <v>1600</v>
      </c>
      <c r="C21" s="225" t="s">
        <v>1601</v>
      </c>
      <c r="D21" s="226"/>
      <c r="E21" s="227" t="s">
        <v>1587</v>
      </c>
      <c r="F21" s="228"/>
      <c r="G21" s="229"/>
    </row>
    <row r="22" spans="1:7" ht="15.75" customHeight="1" x14ac:dyDescent="0.25">
      <c r="A22" s="224">
        <v>20</v>
      </c>
      <c r="B22" s="225" t="s">
        <v>1522</v>
      </c>
      <c r="C22" s="225" t="s">
        <v>1523</v>
      </c>
      <c r="D22" s="226" t="s">
        <v>1524</v>
      </c>
      <c r="E22" s="227" t="s">
        <v>1587</v>
      </c>
      <c r="F22" s="228"/>
      <c r="G22" s="229"/>
    </row>
    <row r="23" spans="1:7" ht="128.25" customHeight="1" x14ac:dyDescent="0.25">
      <c r="A23" s="224">
        <v>21</v>
      </c>
      <c r="B23" s="225" t="s">
        <v>1525</v>
      </c>
      <c r="C23" s="230" t="s">
        <v>1602</v>
      </c>
      <c r="D23" s="226"/>
      <c r="E23" s="227" t="s">
        <v>1587</v>
      </c>
      <c r="F23" s="228"/>
      <c r="G23" s="229"/>
    </row>
    <row r="24" spans="1:7" ht="15.75" customHeight="1" x14ac:dyDescent="0.25">
      <c r="A24" s="231"/>
      <c r="B24" s="233"/>
      <c r="C24" s="233"/>
      <c r="D24" s="233"/>
      <c r="E24" s="233"/>
      <c r="F24" s="228"/>
      <c r="G24" s="229"/>
    </row>
    <row r="25" spans="1:7" ht="15.75" customHeight="1" x14ac:dyDescent="0.25">
      <c r="A25" s="224"/>
      <c r="B25" s="214" t="s">
        <v>1603</v>
      </c>
      <c r="C25" s="233"/>
      <c r="D25" s="233"/>
      <c r="E25" s="233"/>
      <c r="F25" s="234"/>
    </row>
    <row r="26" spans="1:7" ht="15.75" customHeight="1" x14ac:dyDescent="0.25">
      <c r="A26" s="224"/>
      <c r="B26" s="294"/>
      <c r="C26" s="295"/>
      <c r="D26" s="295"/>
      <c r="E26" s="295"/>
      <c r="F26" s="234"/>
    </row>
    <row r="27" spans="1:7" ht="15.75" customHeight="1" x14ac:dyDescent="0.25">
      <c r="A27" s="224"/>
      <c r="B27" s="294" t="s">
        <v>1585</v>
      </c>
      <c r="C27" s="295"/>
      <c r="D27" s="295"/>
      <c r="E27" s="295"/>
      <c r="F27" s="228"/>
      <c r="G27" s="229"/>
    </row>
    <row r="28" spans="1:7" ht="15.75" customHeight="1" x14ac:dyDescent="0.25">
      <c r="A28" s="224"/>
      <c r="B28" s="294" t="s">
        <v>1537</v>
      </c>
      <c r="C28" s="295"/>
      <c r="D28" s="295"/>
      <c r="E28" s="295"/>
      <c r="F28" s="234"/>
    </row>
    <row r="29" spans="1:7" ht="15.75" customHeight="1" x14ac:dyDescent="0.25">
      <c r="A29" s="224"/>
      <c r="B29" s="294"/>
      <c r="C29" s="295"/>
      <c r="D29" s="295"/>
      <c r="E29" s="295"/>
      <c r="F29" s="234"/>
    </row>
    <row r="30" spans="1:7" ht="15.75" customHeight="1" x14ac:dyDescent="0.25">
      <c r="A30" s="235"/>
      <c r="B30" s="236" t="s">
        <v>1586</v>
      </c>
      <c r="C30" s="237"/>
      <c r="D30" s="237"/>
      <c r="E30" s="238"/>
      <c r="F30" s="239"/>
    </row>
    <row r="31" spans="1:7" ht="15.75" customHeight="1" x14ac:dyDescent="0.25"/>
    <row r="32" spans="1:7"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mergeCells count="5">
    <mergeCell ref="B27:E27"/>
    <mergeCell ref="B28:E28"/>
    <mergeCell ref="B29:E29"/>
    <mergeCell ref="B26:E26"/>
    <mergeCell ref="F6:F10"/>
  </mergeCells>
  <hyperlinks>
    <hyperlink ref="C15" location="'Пакетні пропозиції'!D1:D20" display="Детальніше"/>
    <hyperlink ref="C16" location="'Пакетні пропозиції'!E1:E20" display="Детальніше"/>
    <hyperlink ref="C17" location="'Пакетні пропозиції'!F1:F20" display="Детальніше"/>
    <hyperlink ref="B19" r:id="rId1"/>
    <hyperlink ref="B20" r:id="rId2"/>
    <hyperlink ref="B21" r:id="rId3"/>
    <hyperlink ref="B30" r:id="rId4"/>
  </hyperlinks>
  <pageMargins left="0.7" right="0.7" top="0.75" bottom="0.75" header="0.3" footer="0.3"/>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000"/>
  <sheetViews>
    <sheetView zoomScale="85" zoomScaleNormal="85" workbookViewId="0">
      <selection activeCell="J18" sqref="J18"/>
    </sheetView>
  </sheetViews>
  <sheetFormatPr defaultColWidth="12.7109375" defaultRowHeight="15" x14ac:dyDescent="0.25"/>
  <cols>
    <col min="1" max="1" width="7.7109375" customWidth="1"/>
    <col min="2" max="2" width="66.42578125" customWidth="1"/>
    <col min="3" max="3" width="11.7109375" customWidth="1"/>
    <col min="4" max="26" width="11.140625" customWidth="1"/>
  </cols>
  <sheetData>
    <row r="1" spans="1:8" ht="15.75" customHeight="1" x14ac:dyDescent="0.25">
      <c r="A1" s="240"/>
      <c r="B1" s="210" t="s">
        <v>1538</v>
      </c>
      <c r="C1" s="241" t="s">
        <v>1579</v>
      </c>
      <c r="D1" s="242" t="s">
        <v>1580</v>
      </c>
      <c r="E1" s="242" t="s">
        <v>1581</v>
      </c>
      <c r="F1" s="243" t="s">
        <v>1582</v>
      </c>
      <c r="G1" s="243" t="s">
        <v>1583</v>
      </c>
      <c r="H1" s="243" t="s">
        <v>1584</v>
      </c>
    </row>
    <row r="2" spans="1:8" ht="15.75" customHeight="1" x14ac:dyDescent="0.25">
      <c r="A2" s="244"/>
      <c r="B2" s="211" t="s">
        <v>1539</v>
      </c>
      <c r="C2" s="245" t="s">
        <v>1213</v>
      </c>
      <c r="D2" s="246" t="s">
        <v>1213</v>
      </c>
      <c r="E2" s="246" t="s">
        <v>1530</v>
      </c>
      <c r="F2" s="247" t="s">
        <v>1213</v>
      </c>
      <c r="G2" s="247" t="s">
        <v>1530</v>
      </c>
      <c r="H2" s="247" t="s">
        <v>1540</v>
      </c>
    </row>
    <row r="3" spans="1:8" ht="15.75" customHeight="1" x14ac:dyDescent="0.25">
      <c r="A3" s="210"/>
      <c r="B3" s="212"/>
      <c r="C3" s="248"/>
      <c r="D3" s="249"/>
      <c r="E3" s="249"/>
      <c r="F3" s="250"/>
      <c r="G3" s="250"/>
      <c r="H3" s="250"/>
    </row>
    <row r="4" spans="1:8" ht="15.75" customHeight="1" x14ac:dyDescent="0.25">
      <c r="A4" s="251"/>
      <c r="B4" s="213" t="s">
        <v>1541</v>
      </c>
      <c r="C4" s="252">
        <f t="shared" ref="C4:H4" si="0">SUM(C8:C21)</f>
        <v>100400</v>
      </c>
      <c r="D4" s="253">
        <f t="shared" si="0"/>
        <v>174380</v>
      </c>
      <c r="E4" s="253">
        <f t="shared" si="0"/>
        <v>361171.42857142858</v>
      </c>
      <c r="F4" s="254">
        <f t="shared" si="0"/>
        <v>231880</v>
      </c>
      <c r="G4" s="254">
        <f t="shared" si="0"/>
        <v>481528.57142857142</v>
      </c>
      <c r="H4" s="254">
        <f t="shared" si="0"/>
        <v>1437785.7142857141</v>
      </c>
    </row>
    <row r="5" spans="1:8" ht="15.75" customHeight="1" x14ac:dyDescent="0.25">
      <c r="A5" s="251"/>
      <c r="B5" s="213" t="s">
        <v>1542</v>
      </c>
      <c r="C5" s="255">
        <v>0.1</v>
      </c>
      <c r="D5" s="256">
        <v>0.12</v>
      </c>
      <c r="E5" s="256">
        <v>0.15</v>
      </c>
      <c r="F5" s="257">
        <v>0.12</v>
      </c>
      <c r="G5" s="257">
        <v>0.15</v>
      </c>
      <c r="H5" s="257">
        <v>0.2</v>
      </c>
    </row>
    <row r="6" spans="1:8" ht="15.75" customHeight="1" x14ac:dyDescent="0.25">
      <c r="A6" s="258"/>
      <c r="B6" s="214" t="s">
        <v>1543</v>
      </c>
      <c r="C6" s="259">
        <f t="shared" ref="C6:H6" si="1">C4-(C4*C5)</f>
        <v>90360</v>
      </c>
      <c r="D6" s="260">
        <f t="shared" si="1"/>
        <v>153454.39999999999</v>
      </c>
      <c r="E6" s="260">
        <f t="shared" si="1"/>
        <v>306995.71428571432</v>
      </c>
      <c r="F6" s="261">
        <f t="shared" si="1"/>
        <v>204054.39999999999</v>
      </c>
      <c r="G6" s="261">
        <f t="shared" si="1"/>
        <v>409299.28571428568</v>
      </c>
      <c r="H6" s="261">
        <f t="shared" si="1"/>
        <v>1150228.5714285714</v>
      </c>
    </row>
    <row r="7" spans="1:8" ht="15.75" customHeight="1" x14ac:dyDescent="0.25">
      <c r="A7" s="262" t="s">
        <v>1544</v>
      </c>
      <c r="B7" s="263"/>
      <c r="C7" s="264"/>
      <c r="D7" s="265"/>
      <c r="E7" s="265"/>
      <c r="F7" s="266"/>
      <c r="G7" s="266"/>
      <c r="H7" s="266"/>
    </row>
    <row r="8" spans="1:8" ht="15.75" customHeight="1" x14ac:dyDescent="0.25">
      <c r="A8" s="215">
        <v>1</v>
      </c>
      <c r="B8" s="267" t="s">
        <v>1545</v>
      </c>
      <c r="C8" s="268"/>
      <c r="D8" s="269">
        <f>17500*2</f>
        <v>35000</v>
      </c>
      <c r="E8" s="269">
        <f t="shared" ref="E8:E9" si="2">D8/14*30</f>
        <v>75000</v>
      </c>
      <c r="F8" s="270">
        <f>17500*2</f>
        <v>35000</v>
      </c>
      <c r="G8" s="270">
        <f t="shared" ref="G8:G9" si="3">F8/14*30</f>
        <v>75000</v>
      </c>
      <c r="H8" s="270">
        <f t="shared" ref="H8:H12" si="4">G8*3</f>
        <v>225000</v>
      </c>
    </row>
    <row r="9" spans="1:8" ht="15.75" customHeight="1" x14ac:dyDescent="0.25">
      <c r="A9" s="215">
        <v>2</v>
      </c>
      <c r="B9" s="267" t="s">
        <v>1546</v>
      </c>
      <c r="C9" s="252">
        <f t="shared" ref="C9:D9" si="5">10500*2</f>
        <v>21000</v>
      </c>
      <c r="D9" s="269">
        <f t="shared" si="5"/>
        <v>21000</v>
      </c>
      <c r="E9" s="269">
        <f t="shared" si="2"/>
        <v>45000</v>
      </c>
      <c r="F9" s="270">
        <f>10500*2</f>
        <v>21000</v>
      </c>
      <c r="G9" s="270">
        <f t="shared" si="3"/>
        <v>45000</v>
      </c>
      <c r="H9" s="270">
        <f t="shared" si="4"/>
        <v>135000</v>
      </c>
    </row>
    <row r="10" spans="1:8" ht="15.75" customHeight="1" x14ac:dyDescent="0.25">
      <c r="A10" s="215">
        <v>3</v>
      </c>
      <c r="B10" s="267" t="s">
        <v>1504</v>
      </c>
      <c r="C10" s="268"/>
      <c r="D10" s="269">
        <v>28980</v>
      </c>
      <c r="E10" s="269">
        <v>55200</v>
      </c>
      <c r="F10" s="270">
        <v>28980</v>
      </c>
      <c r="G10" s="270">
        <v>55200</v>
      </c>
      <c r="H10" s="270">
        <f t="shared" si="4"/>
        <v>165600</v>
      </c>
    </row>
    <row r="11" spans="1:8" ht="15.75" customHeight="1" x14ac:dyDescent="0.25">
      <c r="A11" s="215">
        <v>4</v>
      </c>
      <c r="B11" s="263" t="s">
        <v>1547</v>
      </c>
      <c r="C11" s="268"/>
      <c r="D11" s="271"/>
      <c r="E11" s="271"/>
      <c r="F11" s="270">
        <v>50000</v>
      </c>
      <c r="G11" s="270">
        <f t="shared" ref="G11:G12" si="6">F11/14*30</f>
        <v>107142.85714285714</v>
      </c>
      <c r="H11" s="270">
        <f t="shared" si="4"/>
        <v>321428.57142857142</v>
      </c>
    </row>
    <row r="12" spans="1:8" ht="15.75" customHeight="1" x14ac:dyDescent="0.25">
      <c r="A12" s="215">
        <v>5</v>
      </c>
      <c r="B12" s="263" t="s">
        <v>1510</v>
      </c>
      <c r="C12" s="268"/>
      <c r="D12" s="271"/>
      <c r="E12" s="271"/>
      <c r="F12" s="270">
        <v>30000</v>
      </c>
      <c r="G12" s="270">
        <f t="shared" si="6"/>
        <v>64285.714285714283</v>
      </c>
      <c r="H12" s="270">
        <f t="shared" si="4"/>
        <v>192857.14285714284</v>
      </c>
    </row>
    <row r="13" spans="1:8" ht="15.75" customHeight="1" x14ac:dyDescent="0.25">
      <c r="A13" s="215">
        <v>6</v>
      </c>
      <c r="B13" s="267" t="s">
        <v>1512</v>
      </c>
      <c r="C13" s="268"/>
      <c r="D13" s="269">
        <v>25000</v>
      </c>
      <c r="E13" s="269">
        <f>D13/14*30</f>
        <v>53571.428571428572</v>
      </c>
      <c r="F13" s="272"/>
      <c r="G13" s="272"/>
      <c r="H13" s="272"/>
    </row>
    <row r="14" spans="1:8" ht="15.75" customHeight="1" x14ac:dyDescent="0.25">
      <c r="A14" s="215">
        <v>7</v>
      </c>
      <c r="B14" s="263" t="s">
        <v>1514</v>
      </c>
      <c r="C14" s="268"/>
      <c r="D14" s="271"/>
      <c r="E14" s="271"/>
      <c r="F14" s="272"/>
      <c r="G14" s="272"/>
      <c r="H14" s="272"/>
    </row>
    <row r="15" spans="1:8" ht="15.75" customHeight="1" x14ac:dyDescent="0.25">
      <c r="A15" s="215">
        <v>8</v>
      </c>
      <c r="B15" s="263" t="s">
        <v>1516</v>
      </c>
      <c r="C15" s="268"/>
      <c r="D15" s="271"/>
      <c r="E15" s="271"/>
      <c r="F15" s="272"/>
      <c r="G15" s="272"/>
      <c r="H15" s="272"/>
    </row>
    <row r="16" spans="1:8" ht="15.75" customHeight="1" x14ac:dyDescent="0.25">
      <c r="A16" s="215">
        <v>9</v>
      </c>
      <c r="B16" s="263" t="s">
        <v>1518</v>
      </c>
      <c r="C16" s="252">
        <v>15000</v>
      </c>
      <c r="D16" s="271"/>
      <c r="E16" s="271"/>
      <c r="F16" s="272"/>
      <c r="G16" s="272"/>
      <c r="H16" s="272"/>
    </row>
    <row r="17" spans="1:8" ht="15.75" customHeight="1" x14ac:dyDescent="0.25">
      <c r="A17" s="215">
        <v>10</v>
      </c>
      <c r="B17" s="267" t="s">
        <v>1520</v>
      </c>
      <c r="C17" s="252">
        <f t="shared" ref="C17:D17" si="7">28000*2</f>
        <v>56000</v>
      </c>
      <c r="D17" s="269">
        <f t="shared" si="7"/>
        <v>56000</v>
      </c>
      <c r="E17" s="269">
        <f>D17/14*30</f>
        <v>120000</v>
      </c>
      <c r="F17" s="270">
        <f>28000*2</f>
        <v>56000</v>
      </c>
      <c r="G17" s="270">
        <f>F17/14*30</f>
        <v>120000</v>
      </c>
      <c r="H17" s="270">
        <f>G17*3</f>
        <v>360000</v>
      </c>
    </row>
    <row r="18" spans="1:8" ht="15.75" customHeight="1" x14ac:dyDescent="0.25">
      <c r="A18" s="215">
        <v>11</v>
      </c>
      <c r="B18" s="267" t="s">
        <v>1548</v>
      </c>
      <c r="C18" s="252">
        <f t="shared" ref="C18:H18" si="8">3*1000</f>
        <v>3000</v>
      </c>
      <c r="D18" s="269">
        <f t="shared" si="8"/>
        <v>3000</v>
      </c>
      <c r="E18" s="269">
        <f t="shared" si="8"/>
        <v>3000</v>
      </c>
      <c r="F18" s="270">
        <f t="shared" si="8"/>
        <v>3000</v>
      </c>
      <c r="G18" s="270">
        <f t="shared" si="8"/>
        <v>3000</v>
      </c>
      <c r="H18" s="270">
        <f t="shared" si="8"/>
        <v>3000</v>
      </c>
    </row>
    <row r="19" spans="1:8" ht="15.75" customHeight="1" x14ac:dyDescent="0.25">
      <c r="A19" s="215">
        <v>12</v>
      </c>
      <c r="B19" s="267" t="s">
        <v>1549</v>
      </c>
      <c r="C19" s="252">
        <f t="shared" ref="C19:H19" si="9">4*100</f>
        <v>400</v>
      </c>
      <c r="D19" s="269">
        <f t="shared" si="9"/>
        <v>400</v>
      </c>
      <c r="E19" s="269">
        <f t="shared" si="9"/>
        <v>400</v>
      </c>
      <c r="F19" s="270">
        <f t="shared" si="9"/>
        <v>400</v>
      </c>
      <c r="G19" s="270">
        <f t="shared" si="9"/>
        <v>400</v>
      </c>
      <c r="H19" s="270">
        <f t="shared" si="9"/>
        <v>400</v>
      </c>
    </row>
    <row r="20" spans="1:8" ht="15.75" customHeight="1" x14ac:dyDescent="0.25">
      <c r="A20" s="215">
        <v>13</v>
      </c>
      <c r="B20" s="267" t="s">
        <v>1550</v>
      </c>
      <c r="C20" s="252">
        <f t="shared" ref="C20:D20" si="10">1000*5</f>
        <v>5000</v>
      </c>
      <c r="D20" s="269">
        <f t="shared" si="10"/>
        <v>5000</v>
      </c>
      <c r="E20" s="269">
        <f>1800*5</f>
        <v>9000</v>
      </c>
      <c r="F20" s="270">
        <f>1000*5</f>
        <v>5000</v>
      </c>
      <c r="G20" s="270">
        <f>1800*5</f>
        <v>9000</v>
      </c>
      <c r="H20" s="270">
        <f t="shared" ref="H20:H21" si="11">G20*3</f>
        <v>27000</v>
      </c>
    </row>
    <row r="21" spans="1:8" ht="15.75" customHeight="1" x14ac:dyDescent="0.25">
      <c r="A21" s="215">
        <v>14</v>
      </c>
      <c r="B21" s="263" t="s">
        <v>1551</v>
      </c>
      <c r="C21" s="268"/>
      <c r="D21" s="271"/>
      <c r="E21" s="271"/>
      <c r="F21" s="270">
        <f t="shared" ref="F21:G21" si="12">500*5</f>
        <v>2500</v>
      </c>
      <c r="G21" s="270">
        <f t="shared" si="12"/>
        <v>2500</v>
      </c>
      <c r="H21" s="270">
        <f t="shared" si="11"/>
        <v>7500</v>
      </c>
    </row>
    <row r="22" spans="1:8" ht="15.75" customHeight="1" x14ac:dyDescent="0.25">
      <c r="A22" s="216"/>
      <c r="B22" s="273"/>
      <c r="C22" s="274"/>
      <c r="D22" s="274"/>
      <c r="E22" s="274"/>
      <c r="F22" s="275"/>
      <c r="G22" s="275"/>
      <c r="H22" s="275"/>
    </row>
    <row r="23" spans="1:8" ht="15.75" customHeight="1" x14ac:dyDescent="0.25">
      <c r="A23" s="251"/>
      <c r="B23" s="276" t="s">
        <v>1585</v>
      </c>
      <c r="C23" s="277"/>
      <c r="D23" s="277"/>
      <c r="E23" s="277"/>
      <c r="F23" s="278"/>
      <c r="G23" s="278"/>
      <c r="H23" s="278"/>
    </row>
    <row r="24" spans="1:8" ht="15.75" customHeight="1" x14ac:dyDescent="0.25">
      <c r="A24" s="251"/>
      <c r="B24" s="276"/>
      <c r="C24" s="277"/>
      <c r="D24" s="277"/>
      <c r="E24" s="277"/>
      <c r="F24" s="278"/>
      <c r="G24" s="278"/>
      <c r="H24" s="278"/>
    </row>
    <row r="25" spans="1:8" ht="15.75" customHeight="1" x14ac:dyDescent="0.25">
      <c r="A25" s="251"/>
      <c r="B25" s="276"/>
      <c r="C25" s="277"/>
      <c r="D25" s="277"/>
      <c r="E25" s="277"/>
      <c r="F25" s="278"/>
      <c r="G25" s="278"/>
      <c r="H25" s="278"/>
    </row>
    <row r="26" spans="1:8" ht="15.75" customHeight="1" x14ac:dyDescent="0.25">
      <c r="A26" s="251"/>
      <c r="B26" s="236" t="s">
        <v>1586</v>
      </c>
      <c r="C26" s="277"/>
      <c r="D26" s="277"/>
      <c r="E26" s="277"/>
      <c r="F26" s="278"/>
      <c r="G26" s="278"/>
      <c r="H26" s="278"/>
    </row>
    <row r="27" spans="1:8" ht="15.75" customHeight="1" x14ac:dyDescent="0.25"/>
    <row r="28" spans="1:8" ht="15.75" customHeight="1" x14ac:dyDescent="0.25"/>
    <row r="29" spans="1:8" ht="15.75" customHeight="1" x14ac:dyDescent="0.25"/>
    <row r="30" spans="1:8" ht="15.75" customHeight="1" x14ac:dyDescent="0.25"/>
    <row r="31" spans="1:8" ht="15.75" customHeight="1" x14ac:dyDescent="0.25"/>
    <row r="32" spans="1:8"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hyperlinks>
    <hyperlink ref="B26"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K12"/>
  <sheetViews>
    <sheetView zoomScale="85" zoomScaleNormal="85" workbookViewId="0">
      <selection activeCell="B9" sqref="B9"/>
    </sheetView>
  </sheetViews>
  <sheetFormatPr defaultRowHeight="15" x14ac:dyDescent="0.25"/>
  <cols>
    <col min="1" max="1" width="3.28515625" style="42" customWidth="1"/>
    <col min="2" max="2" width="22.28515625" style="7" customWidth="1"/>
    <col min="3" max="3" width="11.28515625" customWidth="1"/>
    <col min="4" max="4" width="15" customWidth="1"/>
    <col min="5" max="5" width="33.140625" customWidth="1"/>
    <col min="6" max="6" width="12.28515625" customWidth="1"/>
    <col min="7" max="7" width="14.42578125" bestFit="1" customWidth="1"/>
    <col min="8" max="8" width="12.28515625" customWidth="1"/>
    <col min="9" max="9" width="14.7109375" customWidth="1"/>
    <col min="10" max="10" width="13.140625" customWidth="1"/>
    <col min="11" max="11" width="16.28515625" bestFit="1" customWidth="1"/>
  </cols>
  <sheetData>
    <row r="4" spans="1:11" ht="29.45" customHeight="1" x14ac:dyDescent="0.25">
      <c r="A4" s="298" t="s">
        <v>1106</v>
      </c>
      <c r="B4" s="298" t="s">
        <v>1107</v>
      </c>
      <c r="C4" s="299" t="s">
        <v>1108</v>
      </c>
      <c r="D4" s="299" t="s">
        <v>1113</v>
      </c>
      <c r="E4" s="299" t="s">
        <v>1109</v>
      </c>
      <c r="F4" s="299" t="s">
        <v>1110</v>
      </c>
      <c r="G4" s="299" t="s">
        <v>1111</v>
      </c>
      <c r="H4" s="299" t="s">
        <v>1112</v>
      </c>
      <c r="I4" s="299" t="s">
        <v>1114</v>
      </c>
      <c r="J4" s="299"/>
      <c r="K4" s="299"/>
    </row>
    <row r="5" spans="1:11" x14ac:dyDescent="0.25">
      <c r="A5" s="298"/>
      <c r="B5" s="298"/>
      <c r="C5" s="299"/>
      <c r="D5" s="299"/>
      <c r="E5" s="299"/>
      <c r="F5" s="299"/>
      <c r="G5" s="299"/>
      <c r="H5" s="299"/>
      <c r="I5" s="150" t="s">
        <v>1115</v>
      </c>
      <c r="J5" s="150" t="s">
        <v>1116</v>
      </c>
      <c r="K5" s="150" t="s">
        <v>1117</v>
      </c>
    </row>
    <row r="6" spans="1:11" ht="30" x14ac:dyDescent="0.25">
      <c r="A6" s="151">
        <v>1</v>
      </c>
      <c r="B6" s="147" t="s">
        <v>1118</v>
      </c>
      <c r="C6" s="17" t="s">
        <v>1119</v>
      </c>
      <c r="D6" s="17" t="s">
        <v>1120</v>
      </c>
      <c r="E6" s="152" t="s">
        <v>1121</v>
      </c>
      <c r="F6" s="147" t="s">
        <v>1122</v>
      </c>
      <c r="G6" s="147" t="s">
        <v>1123</v>
      </c>
      <c r="H6" s="15" t="s">
        <v>1124</v>
      </c>
      <c r="I6" s="148">
        <v>100000</v>
      </c>
      <c r="J6" s="149">
        <f>I6*0.75</f>
        <v>75000</v>
      </c>
      <c r="K6" s="148">
        <f>I6*0.5</f>
        <v>50000</v>
      </c>
    </row>
    <row r="7" spans="1:11" ht="30" x14ac:dyDescent="0.25">
      <c r="A7" s="151">
        <v>2</v>
      </c>
      <c r="B7" s="147" t="s">
        <v>1125</v>
      </c>
      <c r="C7" s="17" t="s">
        <v>1119</v>
      </c>
      <c r="D7" s="17" t="s">
        <v>1120</v>
      </c>
      <c r="E7" s="152" t="s">
        <v>1126</v>
      </c>
      <c r="F7" s="147" t="s">
        <v>1122</v>
      </c>
      <c r="G7" s="147" t="s">
        <v>1123</v>
      </c>
      <c r="H7" s="15" t="s">
        <v>1124</v>
      </c>
      <c r="I7" s="148">
        <v>150000</v>
      </c>
      <c r="J7" s="149">
        <f>I7*0.75</f>
        <v>112500</v>
      </c>
      <c r="K7" s="148">
        <f>I7*0.5</f>
        <v>75000</v>
      </c>
    </row>
    <row r="8" spans="1:11" ht="30" x14ac:dyDescent="0.25">
      <c r="A8" s="151">
        <v>3</v>
      </c>
      <c r="B8" s="147" t="s">
        <v>1127</v>
      </c>
      <c r="C8" s="17" t="s">
        <v>1119</v>
      </c>
      <c r="D8" s="17" t="s">
        <v>1120</v>
      </c>
      <c r="E8" s="152" t="s">
        <v>1128</v>
      </c>
      <c r="F8" s="147" t="s">
        <v>1129</v>
      </c>
      <c r="G8" s="147" t="s">
        <v>1123</v>
      </c>
      <c r="H8" s="15" t="s">
        <v>1124</v>
      </c>
      <c r="I8" s="148">
        <v>150000</v>
      </c>
      <c r="J8" s="149">
        <f t="shared" ref="J8:J9" si="0">I8*0.75</f>
        <v>112500</v>
      </c>
      <c r="K8" s="148">
        <f t="shared" ref="K8:K9" si="1">I8*0.5</f>
        <v>75000</v>
      </c>
    </row>
    <row r="9" spans="1:11" ht="45" x14ac:dyDescent="0.25">
      <c r="A9" s="151">
        <v>4</v>
      </c>
      <c r="B9" s="147" t="s">
        <v>1130</v>
      </c>
      <c r="C9" s="17" t="s">
        <v>1119</v>
      </c>
      <c r="D9" s="17" t="s">
        <v>1120</v>
      </c>
      <c r="E9" s="152" t="s">
        <v>1131</v>
      </c>
      <c r="F9" s="147" t="s">
        <v>1129</v>
      </c>
      <c r="G9" s="147" t="s">
        <v>1123</v>
      </c>
      <c r="H9" s="15" t="s">
        <v>1124</v>
      </c>
      <c r="I9" s="148">
        <v>100000</v>
      </c>
      <c r="J9" s="149">
        <f t="shared" si="0"/>
        <v>75000</v>
      </c>
      <c r="K9" s="148">
        <f t="shared" si="1"/>
        <v>50000</v>
      </c>
    </row>
    <row r="10" spans="1:11" ht="30" x14ac:dyDescent="0.25">
      <c r="A10" s="151">
        <v>5</v>
      </c>
      <c r="B10" s="147" t="s">
        <v>1132</v>
      </c>
      <c r="C10" s="17" t="s">
        <v>1119</v>
      </c>
      <c r="D10" s="17" t="s">
        <v>1120</v>
      </c>
      <c r="E10" s="153" t="s">
        <v>1133</v>
      </c>
      <c r="F10" s="147" t="s">
        <v>1134</v>
      </c>
      <c r="G10" s="147" t="s">
        <v>1123</v>
      </c>
      <c r="H10" s="15" t="s">
        <v>1124</v>
      </c>
      <c r="I10" s="300" t="s">
        <v>1135</v>
      </c>
      <c r="J10" s="301"/>
      <c r="K10" s="302"/>
    </row>
    <row r="11" spans="1:11" ht="30" x14ac:dyDescent="0.25">
      <c r="A11" s="151">
        <v>6</v>
      </c>
      <c r="B11" s="152" t="s">
        <v>1136</v>
      </c>
      <c r="C11" s="17" t="s">
        <v>1137</v>
      </c>
      <c r="D11" s="17" t="s">
        <v>1120</v>
      </c>
      <c r="E11" s="153" t="s">
        <v>1138</v>
      </c>
      <c r="F11" s="147" t="s">
        <v>1139</v>
      </c>
      <c r="G11" s="147" t="s">
        <v>1123</v>
      </c>
      <c r="H11" s="15" t="s">
        <v>1124</v>
      </c>
      <c r="I11" s="300" t="s">
        <v>1140</v>
      </c>
      <c r="J11" s="301"/>
      <c r="K11" s="302"/>
    </row>
    <row r="12" spans="1:11" x14ac:dyDescent="0.25">
      <c r="A12" s="154"/>
      <c r="B12" s="155"/>
      <c r="C12" s="8"/>
      <c r="D12" s="8"/>
      <c r="E12" s="156"/>
      <c r="F12" s="157"/>
      <c r="G12" s="157"/>
      <c r="H12" s="7"/>
      <c r="I12" s="158"/>
      <c r="J12" s="158"/>
      <c r="K12" s="158"/>
    </row>
  </sheetData>
  <mergeCells count="11">
    <mergeCell ref="A4:A5"/>
    <mergeCell ref="H4:H5"/>
    <mergeCell ref="I4:K4"/>
    <mergeCell ref="I10:K10"/>
    <mergeCell ref="I11:K11"/>
    <mergeCell ref="B4:B5"/>
    <mergeCell ref="C4:C5"/>
    <mergeCell ref="D4:D5"/>
    <mergeCell ref="E4:E5"/>
    <mergeCell ref="G4:G5"/>
    <mergeCell ref="F4:F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J85"/>
  <sheetViews>
    <sheetView zoomScale="70" zoomScaleNormal="70" workbookViewId="0">
      <pane ySplit="2" topLeftCell="A51" activePane="bottomLeft" state="frozen"/>
      <selection pane="bottomLeft" activeCell="B85" sqref="B85"/>
    </sheetView>
  </sheetViews>
  <sheetFormatPr defaultRowHeight="15" x14ac:dyDescent="0.25"/>
  <cols>
    <col min="1" max="1" width="13.140625" style="7" customWidth="1"/>
    <col min="2" max="2" width="19.85546875" style="7" customWidth="1"/>
    <col min="3" max="3" width="9.140625" style="7" customWidth="1"/>
    <col min="4" max="4" width="43.42578125" style="7" customWidth="1"/>
    <col min="5" max="5" width="9.28515625" style="81" bestFit="1" customWidth="1"/>
    <col min="6" max="6" width="9.28515625" style="81" customWidth="1"/>
    <col min="7" max="7" width="13.42578125" style="7" bestFit="1" customWidth="1"/>
    <col min="8" max="8" width="17.85546875" style="7" bestFit="1" customWidth="1"/>
    <col min="10" max="10" width="14.5703125" customWidth="1"/>
    <col min="11" max="11" width="17.85546875" customWidth="1"/>
    <col min="12" max="12" width="10.85546875" bestFit="1" customWidth="1"/>
    <col min="13" max="13" width="12.42578125" bestFit="1" customWidth="1"/>
    <col min="14" max="14" width="9.42578125" bestFit="1" customWidth="1"/>
    <col min="232" max="233" width="9.42578125" customWidth="1"/>
    <col min="234" max="234" width="7" customWidth="1"/>
    <col min="235" max="235" width="10.85546875" customWidth="1"/>
    <col min="236" max="236" width="24.28515625" customWidth="1"/>
    <col min="237" max="237" width="10.42578125" bestFit="1" customWidth="1"/>
    <col min="238" max="238" width="28.28515625" customWidth="1"/>
    <col min="239" max="239" width="51.42578125" customWidth="1"/>
    <col min="240" max="240" width="15.7109375" bestFit="1" customWidth="1"/>
    <col min="241" max="251" width="9.140625" customWidth="1"/>
    <col min="252" max="252" width="12.7109375" bestFit="1" customWidth="1"/>
    <col min="488" max="489" width="9.42578125" customWidth="1"/>
    <col min="490" max="490" width="7" customWidth="1"/>
    <col min="491" max="491" width="10.85546875" customWidth="1"/>
    <col min="492" max="492" width="24.28515625" customWidth="1"/>
    <col min="493" max="493" width="10.42578125" bestFit="1" customWidth="1"/>
    <col min="494" max="494" width="28.28515625" customWidth="1"/>
    <col min="495" max="495" width="51.42578125" customWidth="1"/>
    <col min="496" max="496" width="15.7109375" bestFit="1" customWidth="1"/>
    <col min="497" max="507" width="9.140625" customWidth="1"/>
    <col min="508" max="508" width="12.7109375" bestFit="1" customWidth="1"/>
    <col min="744" max="745" width="9.42578125" customWidth="1"/>
    <col min="746" max="746" width="7" customWidth="1"/>
    <col min="747" max="747" width="10.85546875" customWidth="1"/>
    <col min="748" max="748" width="24.28515625" customWidth="1"/>
    <col min="749" max="749" width="10.42578125" bestFit="1" customWidth="1"/>
    <col min="750" max="750" width="28.28515625" customWidth="1"/>
    <col min="751" max="751" width="51.42578125" customWidth="1"/>
    <col min="752" max="752" width="15.7109375" bestFit="1" customWidth="1"/>
    <col min="753" max="763" width="9.140625" customWidth="1"/>
    <col min="764" max="764" width="12.7109375" bestFit="1" customWidth="1"/>
    <col min="1000" max="1001" width="9.42578125" customWidth="1"/>
    <col min="1002" max="1002" width="7" customWidth="1"/>
    <col min="1003" max="1003" width="10.85546875" customWidth="1"/>
    <col min="1004" max="1004" width="24.28515625" customWidth="1"/>
    <col min="1005" max="1005" width="10.42578125" bestFit="1" customWidth="1"/>
    <col min="1006" max="1006" width="28.28515625" customWidth="1"/>
    <col min="1007" max="1007" width="51.42578125" customWidth="1"/>
    <col min="1008" max="1008" width="15.7109375" bestFit="1" customWidth="1"/>
    <col min="1009" max="1019" width="9.140625" customWidth="1"/>
    <col min="1020" max="1020" width="12.7109375" bestFit="1" customWidth="1"/>
    <col min="1256" max="1257" width="9.42578125" customWidth="1"/>
    <col min="1258" max="1258" width="7" customWidth="1"/>
    <col min="1259" max="1259" width="10.85546875" customWidth="1"/>
    <col min="1260" max="1260" width="24.28515625" customWidth="1"/>
    <col min="1261" max="1261" width="10.42578125" bestFit="1" customWidth="1"/>
    <col min="1262" max="1262" width="28.28515625" customWidth="1"/>
    <col min="1263" max="1263" width="51.42578125" customWidth="1"/>
    <col min="1264" max="1264" width="15.7109375" bestFit="1" customWidth="1"/>
    <col min="1265" max="1275" width="9.140625" customWidth="1"/>
    <col min="1276" max="1276" width="12.7109375" bestFit="1" customWidth="1"/>
    <col min="1512" max="1513" width="9.42578125" customWidth="1"/>
    <col min="1514" max="1514" width="7" customWidth="1"/>
    <col min="1515" max="1515" width="10.85546875" customWidth="1"/>
    <col min="1516" max="1516" width="24.28515625" customWidth="1"/>
    <col min="1517" max="1517" width="10.42578125" bestFit="1" customWidth="1"/>
    <col min="1518" max="1518" width="28.28515625" customWidth="1"/>
    <col min="1519" max="1519" width="51.42578125" customWidth="1"/>
    <col min="1520" max="1520" width="15.7109375" bestFit="1" customWidth="1"/>
    <col min="1521" max="1531" width="9.140625" customWidth="1"/>
    <col min="1532" max="1532" width="12.7109375" bestFit="1" customWidth="1"/>
    <col min="1768" max="1769" width="9.42578125" customWidth="1"/>
    <col min="1770" max="1770" width="7" customWidth="1"/>
    <col min="1771" max="1771" width="10.85546875" customWidth="1"/>
    <col min="1772" max="1772" width="24.28515625" customWidth="1"/>
    <col min="1773" max="1773" width="10.42578125" bestFit="1" customWidth="1"/>
    <col min="1774" max="1774" width="28.28515625" customWidth="1"/>
    <col min="1775" max="1775" width="51.42578125" customWidth="1"/>
    <col min="1776" max="1776" width="15.7109375" bestFit="1" customWidth="1"/>
    <col min="1777" max="1787" width="9.140625" customWidth="1"/>
    <col min="1788" max="1788" width="12.7109375" bestFit="1" customWidth="1"/>
    <col min="2024" max="2025" width="9.42578125" customWidth="1"/>
    <col min="2026" max="2026" width="7" customWidth="1"/>
    <col min="2027" max="2027" width="10.85546875" customWidth="1"/>
    <col min="2028" max="2028" width="24.28515625" customWidth="1"/>
    <col min="2029" max="2029" width="10.42578125" bestFit="1" customWidth="1"/>
    <col min="2030" max="2030" width="28.28515625" customWidth="1"/>
    <col min="2031" max="2031" width="51.42578125" customWidth="1"/>
    <col min="2032" max="2032" width="15.7109375" bestFit="1" customWidth="1"/>
    <col min="2033" max="2043" width="9.140625" customWidth="1"/>
    <col min="2044" max="2044" width="12.7109375" bestFit="1" customWidth="1"/>
    <col min="2280" max="2281" width="9.42578125" customWidth="1"/>
    <col min="2282" max="2282" width="7" customWidth="1"/>
    <col min="2283" max="2283" width="10.85546875" customWidth="1"/>
    <col min="2284" max="2284" width="24.28515625" customWidth="1"/>
    <col min="2285" max="2285" width="10.42578125" bestFit="1" customWidth="1"/>
    <col min="2286" max="2286" width="28.28515625" customWidth="1"/>
    <col min="2287" max="2287" width="51.42578125" customWidth="1"/>
    <col min="2288" max="2288" width="15.7109375" bestFit="1" customWidth="1"/>
    <col min="2289" max="2299" width="9.140625" customWidth="1"/>
    <col min="2300" max="2300" width="12.7109375" bestFit="1" customWidth="1"/>
    <col min="2536" max="2537" width="9.42578125" customWidth="1"/>
    <col min="2538" max="2538" width="7" customWidth="1"/>
    <col min="2539" max="2539" width="10.85546875" customWidth="1"/>
    <col min="2540" max="2540" width="24.28515625" customWidth="1"/>
    <col min="2541" max="2541" width="10.42578125" bestFit="1" customWidth="1"/>
    <col min="2542" max="2542" width="28.28515625" customWidth="1"/>
    <col min="2543" max="2543" width="51.42578125" customWidth="1"/>
    <col min="2544" max="2544" width="15.7109375" bestFit="1" customWidth="1"/>
    <col min="2545" max="2555" width="9.140625" customWidth="1"/>
    <col min="2556" max="2556" width="12.7109375" bestFit="1" customWidth="1"/>
    <col min="2792" max="2793" width="9.42578125" customWidth="1"/>
    <col min="2794" max="2794" width="7" customWidth="1"/>
    <col min="2795" max="2795" width="10.85546875" customWidth="1"/>
    <col min="2796" max="2796" width="24.28515625" customWidth="1"/>
    <col min="2797" max="2797" width="10.42578125" bestFit="1" customWidth="1"/>
    <col min="2798" max="2798" width="28.28515625" customWidth="1"/>
    <col min="2799" max="2799" width="51.42578125" customWidth="1"/>
    <col min="2800" max="2800" width="15.7109375" bestFit="1" customWidth="1"/>
    <col min="2801" max="2811" width="9.140625" customWidth="1"/>
    <col min="2812" max="2812" width="12.7109375" bestFit="1" customWidth="1"/>
    <col min="3048" max="3049" width="9.42578125" customWidth="1"/>
    <col min="3050" max="3050" width="7" customWidth="1"/>
    <col min="3051" max="3051" width="10.85546875" customWidth="1"/>
    <col min="3052" max="3052" width="24.28515625" customWidth="1"/>
    <col min="3053" max="3053" width="10.42578125" bestFit="1" customWidth="1"/>
    <col min="3054" max="3054" width="28.28515625" customWidth="1"/>
    <col min="3055" max="3055" width="51.42578125" customWidth="1"/>
    <col min="3056" max="3056" width="15.7109375" bestFit="1" customWidth="1"/>
    <col min="3057" max="3067" width="9.140625" customWidth="1"/>
    <col min="3068" max="3068" width="12.7109375" bestFit="1" customWidth="1"/>
    <col min="3304" max="3305" width="9.42578125" customWidth="1"/>
    <col min="3306" max="3306" width="7" customWidth="1"/>
    <col min="3307" max="3307" width="10.85546875" customWidth="1"/>
    <col min="3308" max="3308" width="24.28515625" customWidth="1"/>
    <col min="3309" max="3309" width="10.42578125" bestFit="1" customWidth="1"/>
    <col min="3310" max="3310" width="28.28515625" customWidth="1"/>
    <col min="3311" max="3311" width="51.42578125" customWidth="1"/>
    <col min="3312" max="3312" width="15.7109375" bestFit="1" customWidth="1"/>
    <col min="3313" max="3323" width="9.140625" customWidth="1"/>
    <col min="3324" max="3324" width="12.7109375" bestFit="1" customWidth="1"/>
    <col min="3560" max="3561" width="9.42578125" customWidth="1"/>
    <col min="3562" max="3562" width="7" customWidth="1"/>
    <col min="3563" max="3563" width="10.85546875" customWidth="1"/>
    <col min="3564" max="3564" width="24.28515625" customWidth="1"/>
    <col min="3565" max="3565" width="10.42578125" bestFit="1" customWidth="1"/>
    <col min="3566" max="3566" width="28.28515625" customWidth="1"/>
    <col min="3567" max="3567" width="51.42578125" customWidth="1"/>
    <col min="3568" max="3568" width="15.7109375" bestFit="1" customWidth="1"/>
    <col min="3569" max="3579" width="9.140625" customWidth="1"/>
    <col min="3580" max="3580" width="12.7109375" bestFit="1" customWidth="1"/>
    <col min="3816" max="3817" width="9.42578125" customWidth="1"/>
    <col min="3818" max="3818" width="7" customWidth="1"/>
    <col min="3819" max="3819" width="10.85546875" customWidth="1"/>
    <col min="3820" max="3820" width="24.28515625" customWidth="1"/>
    <col min="3821" max="3821" width="10.42578125" bestFit="1" customWidth="1"/>
    <col min="3822" max="3822" width="28.28515625" customWidth="1"/>
    <col min="3823" max="3823" width="51.42578125" customWidth="1"/>
    <col min="3824" max="3824" width="15.7109375" bestFit="1" customWidth="1"/>
    <col min="3825" max="3835" width="9.140625" customWidth="1"/>
    <col min="3836" max="3836" width="12.7109375" bestFit="1" customWidth="1"/>
    <col min="4072" max="4073" width="9.42578125" customWidth="1"/>
    <col min="4074" max="4074" width="7" customWidth="1"/>
    <col min="4075" max="4075" width="10.85546875" customWidth="1"/>
    <col min="4076" max="4076" width="24.28515625" customWidth="1"/>
    <col min="4077" max="4077" width="10.42578125" bestFit="1" customWidth="1"/>
    <col min="4078" max="4078" width="28.28515625" customWidth="1"/>
    <col min="4079" max="4079" width="51.42578125" customWidth="1"/>
    <col min="4080" max="4080" width="15.7109375" bestFit="1" customWidth="1"/>
    <col min="4081" max="4091" width="9.140625" customWidth="1"/>
    <col min="4092" max="4092" width="12.7109375" bestFit="1" customWidth="1"/>
    <col min="4328" max="4329" width="9.42578125" customWidth="1"/>
    <col min="4330" max="4330" width="7" customWidth="1"/>
    <col min="4331" max="4331" width="10.85546875" customWidth="1"/>
    <col min="4332" max="4332" width="24.28515625" customWidth="1"/>
    <col min="4333" max="4333" width="10.42578125" bestFit="1" customWidth="1"/>
    <col min="4334" max="4334" width="28.28515625" customWidth="1"/>
    <col min="4335" max="4335" width="51.42578125" customWidth="1"/>
    <col min="4336" max="4336" width="15.7109375" bestFit="1" customWidth="1"/>
    <col min="4337" max="4347" width="9.140625" customWidth="1"/>
    <col min="4348" max="4348" width="12.7109375" bestFit="1" customWidth="1"/>
    <col min="4584" max="4585" width="9.42578125" customWidth="1"/>
    <col min="4586" max="4586" width="7" customWidth="1"/>
    <col min="4587" max="4587" width="10.85546875" customWidth="1"/>
    <col min="4588" max="4588" width="24.28515625" customWidth="1"/>
    <col min="4589" max="4589" width="10.42578125" bestFit="1" customWidth="1"/>
    <col min="4590" max="4590" width="28.28515625" customWidth="1"/>
    <col min="4591" max="4591" width="51.42578125" customWidth="1"/>
    <col min="4592" max="4592" width="15.7109375" bestFit="1" customWidth="1"/>
    <col min="4593" max="4603" width="9.140625" customWidth="1"/>
    <col min="4604" max="4604" width="12.7109375" bestFit="1" customWidth="1"/>
    <col min="4840" max="4841" width="9.42578125" customWidth="1"/>
    <col min="4842" max="4842" width="7" customWidth="1"/>
    <col min="4843" max="4843" width="10.85546875" customWidth="1"/>
    <col min="4844" max="4844" width="24.28515625" customWidth="1"/>
    <col min="4845" max="4845" width="10.42578125" bestFit="1" customWidth="1"/>
    <col min="4846" max="4846" width="28.28515625" customWidth="1"/>
    <col min="4847" max="4847" width="51.42578125" customWidth="1"/>
    <col min="4848" max="4848" width="15.7109375" bestFit="1" customWidth="1"/>
    <col min="4849" max="4859" width="9.140625" customWidth="1"/>
    <col min="4860" max="4860" width="12.7109375" bestFit="1" customWidth="1"/>
    <col min="5096" max="5097" width="9.42578125" customWidth="1"/>
    <col min="5098" max="5098" width="7" customWidth="1"/>
    <col min="5099" max="5099" width="10.85546875" customWidth="1"/>
    <col min="5100" max="5100" width="24.28515625" customWidth="1"/>
    <col min="5101" max="5101" width="10.42578125" bestFit="1" customWidth="1"/>
    <col min="5102" max="5102" width="28.28515625" customWidth="1"/>
    <col min="5103" max="5103" width="51.42578125" customWidth="1"/>
    <col min="5104" max="5104" width="15.7109375" bestFit="1" customWidth="1"/>
    <col min="5105" max="5115" width="9.140625" customWidth="1"/>
    <col min="5116" max="5116" width="12.7109375" bestFit="1" customWidth="1"/>
    <col min="5352" max="5353" width="9.42578125" customWidth="1"/>
    <col min="5354" max="5354" width="7" customWidth="1"/>
    <col min="5355" max="5355" width="10.85546875" customWidth="1"/>
    <col min="5356" max="5356" width="24.28515625" customWidth="1"/>
    <col min="5357" max="5357" width="10.42578125" bestFit="1" customWidth="1"/>
    <col min="5358" max="5358" width="28.28515625" customWidth="1"/>
    <col min="5359" max="5359" width="51.42578125" customWidth="1"/>
    <col min="5360" max="5360" width="15.7109375" bestFit="1" customWidth="1"/>
    <col min="5361" max="5371" width="9.140625" customWidth="1"/>
    <col min="5372" max="5372" width="12.7109375" bestFit="1" customWidth="1"/>
    <col min="5608" max="5609" width="9.42578125" customWidth="1"/>
    <col min="5610" max="5610" width="7" customWidth="1"/>
    <col min="5611" max="5611" width="10.85546875" customWidth="1"/>
    <col min="5612" max="5612" width="24.28515625" customWidth="1"/>
    <col min="5613" max="5613" width="10.42578125" bestFit="1" customWidth="1"/>
    <col min="5614" max="5614" width="28.28515625" customWidth="1"/>
    <col min="5615" max="5615" width="51.42578125" customWidth="1"/>
    <col min="5616" max="5616" width="15.7109375" bestFit="1" customWidth="1"/>
    <col min="5617" max="5627" width="9.140625" customWidth="1"/>
    <col min="5628" max="5628" width="12.7109375" bestFit="1" customWidth="1"/>
    <col min="5864" max="5865" width="9.42578125" customWidth="1"/>
    <col min="5866" max="5866" width="7" customWidth="1"/>
    <col min="5867" max="5867" width="10.85546875" customWidth="1"/>
    <col min="5868" max="5868" width="24.28515625" customWidth="1"/>
    <col min="5869" max="5869" width="10.42578125" bestFit="1" customWidth="1"/>
    <col min="5870" max="5870" width="28.28515625" customWidth="1"/>
    <col min="5871" max="5871" width="51.42578125" customWidth="1"/>
    <col min="5872" max="5872" width="15.7109375" bestFit="1" customWidth="1"/>
    <col min="5873" max="5883" width="9.140625" customWidth="1"/>
    <col min="5884" max="5884" width="12.7109375" bestFit="1" customWidth="1"/>
    <col min="6120" max="6121" width="9.42578125" customWidth="1"/>
    <col min="6122" max="6122" width="7" customWidth="1"/>
    <col min="6123" max="6123" width="10.85546875" customWidth="1"/>
    <col min="6124" max="6124" width="24.28515625" customWidth="1"/>
    <col min="6125" max="6125" width="10.42578125" bestFit="1" customWidth="1"/>
    <col min="6126" max="6126" width="28.28515625" customWidth="1"/>
    <col min="6127" max="6127" width="51.42578125" customWidth="1"/>
    <col min="6128" max="6128" width="15.7109375" bestFit="1" customWidth="1"/>
    <col min="6129" max="6139" width="9.140625" customWidth="1"/>
    <col min="6140" max="6140" width="12.7109375" bestFit="1" customWidth="1"/>
    <col min="6376" max="6377" width="9.42578125" customWidth="1"/>
    <col min="6378" max="6378" width="7" customWidth="1"/>
    <col min="6379" max="6379" width="10.85546875" customWidth="1"/>
    <col min="6380" max="6380" width="24.28515625" customWidth="1"/>
    <col min="6381" max="6381" width="10.42578125" bestFit="1" customWidth="1"/>
    <col min="6382" max="6382" width="28.28515625" customWidth="1"/>
    <col min="6383" max="6383" width="51.42578125" customWidth="1"/>
    <col min="6384" max="6384" width="15.7109375" bestFit="1" customWidth="1"/>
    <col min="6385" max="6395" width="9.140625" customWidth="1"/>
    <col min="6396" max="6396" width="12.7109375" bestFit="1" customWidth="1"/>
    <col min="6632" max="6633" width="9.42578125" customWidth="1"/>
    <col min="6634" max="6634" width="7" customWidth="1"/>
    <col min="6635" max="6635" width="10.85546875" customWidth="1"/>
    <col min="6636" max="6636" width="24.28515625" customWidth="1"/>
    <col min="6637" max="6637" width="10.42578125" bestFit="1" customWidth="1"/>
    <col min="6638" max="6638" width="28.28515625" customWidth="1"/>
    <col min="6639" max="6639" width="51.42578125" customWidth="1"/>
    <col min="6640" max="6640" width="15.7109375" bestFit="1" customWidth="1"/>
    <col min="6641" max="6651" width="9.140625" customWidth="1"/>
    <col min="6652" max="6652" width="12.7109375" bestFit="1" customWidth="1"/>
    <col min="6888" max="6889" width="9.42578125" customWidth="1"/>
    <col min="6890" max="6890" width="7" customWidth="1"/>
    <col min="6891" max="6891" width="10.85546875" customWidth="1"/>
    <col min="6892" max="6892" width="24.28515625" customWidth="1"/>
    <col min="6893" max="6893" width="10.42578125" bestFit="1" customWidth="1"/>
    <col min="6894" max="6894" width="28.28515625" customWidth="1"/>
    <col min="6895" max="6895" width="51.42578125" customWidth="1"/>
    <col min="6896" max="6896" width="15.7109375" bestFit="1" customWidth="1"/>
    <col min="6897" max="6907" width="9.140625" customWidth="1"/>
    <col min="6908" max="6908" width="12.7109375" bestFit="1" customWidth="1"/>
    <col min="7144" max="7145" width="9.42578125" customWidth="1"/>
    <col min="7146" max="7146" width="7" customWidth="1"/>
    <col min="7147" max="7147" width="10.85546875" customWidth="1"/>
    <col min="7148" max="7148" width="24.28515625" customWidth="1"/>
    <col min="7149" max="7149" width="10.42578125" bestFit="1" customWidth="1"/>
    <col min="7150" max="7150" width="28.28515625" customWidth="1"/>
    <col min="7151" max="7151" width="51.42578125" customWidth="1"/>
    <col min="7152" max="7152" width="15.7109375" bestFit="1" customWidth="1"/>
    <col min="7153" max="7163" width="9.140625" customWidth="1"/>
    <col min="7164" max="7164" width="12.7109375" bestFit="1" customWidth="1"/>
    <col min="7400" max="7401" width="9.42578125" customWidth="1"/>
    <col min="7402" max="7402" width="7" customWidth="1"/>
    <col min="7403" max="7403" width="10.85546875" customWidth="1"/>
    <col min="7404" max="7404" width="24.28515625" customWidth="1"/>
    <col min="7405" max="7405" width="10.42578125" bestFit="1" customWidth="1"/>
    <col min="7406" max="7406" width="28.28515625" customWidth="1"/>
    <col min="7407" max="7407" width="51.42578125" customWidth="1"/>
    <col min="7408" max="7408" width="15.7109375" bestFit="1" customWidth="1"/>
    <col min="7409" max="7419" width="9.140625" customWidth="1"/>
    <col min="7420" max="7420" width="12.7109375" bestFit="1" customWidth="1"/>
    <col min="7656" max="7657" width="9.42578125" customWidth="1"/>
    <col min="7658" max="7658" width="7" customWidth="1"/>
    <col min="7659" max="7659" width="10.85546875" customWidth="1"/>
    <col min="7660" max="7660" width="24.28515625" customWidth="1"/>
    <col min="7661" max="7661" width="10.42578125" bestFit="1" customWidth="1"/>
    <col min="7662" max="7662" width="28.28515625" customWidth="1"/>
    <col min="7663" max="7663" width="51.42578125" customWidth="1"/>
    <col min="7664" max="7664" width="15.7109375" bestFit="1" customWidth="1"/>
    <col min="7665" max="7675" width="9.140625" customWidth="1"/>
    <col min="7676" max="7676" width="12.7109375" bestFit="1" customWidth="1"/>
    <col min="7912" max="7913" width="9.42578125" customWidth="1"/>
    <col min="7914" max="7914" width="7" customWidth="1"/>
    <col min="7915" max="7915" width="10.85546875" customWidth="1"/>
    <col min="7916" max="7916" width="24.28515625" customWidth="1"/>
    <col min="7917" max="7917" width="10.42578125" bestFit="1" customWidth="1"/>
    <col min="7918" max="7918" width="28.28515625" customWidth="1"/>
    <col min="7919" max="7919" width="51.42578125" customWidth="1"/>
    <col min="7920" max="7920" width="15.7109375" bestFit="1" customWidth="1"/>
    <col min="7921" max="7931" width="9.140625" customWidth="1"/>
    <col min="7932" max="7932" width="12.7109375" bestFit="1" customWidth="1"/>
    <col min="8168" max="8169" width="9.42578125" customWidth="1"/>
    <col min="8170" max="8170" width="7" customWidth="1"/>
    <col min="8171" max="8171" width="10.85546875" customWidth="1"/>
    <col min="8172" max="8172" width="24.28515625" customWidth="1"/>
    <col min="8173" max="8173" width="10.42578125" bestFit="1" customWidth="1"/>
    <col min="8174" max="8174" width="28.28515625" customWidth="1"/>
    <col min="8175" max="8175" width="51.42578125" customWidth="1"/>
    <col min="8176" max="8176" width="15.7109375" bestFit="1" customWidth="1"/>
    <col min="8177" max="8187" width="9.140625" customWidth="1"/>
    <col min="8188" max="8188" width="12.7109375" bestFit="1" customWidth="1"/>
    <col min="8424" max="8425" width="9.42578125" customWidth="1"/>
    <col min="8426" max="8426" width="7" customWidth="1"/>
    <col min="8427" max="8427" width="10.85546875" customWidth="1"/>
    <col min="8428" max="8428" width="24.28515625" customWidth="1"/>
    <col min="8429" max="8429" width="10.42578125" bestFit="1" customWidth="1"/>
    <col min="8430" max="8430" width="28.28515625" customWidth="1"/>
    <col min="8431" max="8431" width="51.42578125" customWidth="1"/>
    <col min="8432" max="8432" width="15.7109375" bestFit="1" customWidth="1"/>
    <col min="8433" max="8443" width="9.140625" customWidth="1"/>
    <col min="8444" max="8444" width="12.7109375" bestFit="1" customWidth="1"/>
    <col min="8680" max="8681" width="9.42578125" customWidth="1"/>
    <col min="8682" max="8682" width="7" customWidth="1"/>
    <col min="8683" max="8683" width="10.85546875" customWidth="1"/>
    <col min="8684" max="8684" width="24.28515625" customWidth="1"/>
    <col min="8685" max="8685" width="10.42578125" bestFit="1" customWidth="1"/>
    <col min="8686" max="8686" width="28.28515625" customWidth="1"/>
    <col min="8687" max="8687" width="51.42578125" customWidth="1"/>
    <col min="8688" max="8688" width="15.7109375" bestFit="1" customWidth="1"/>
    <col min="8689" max="8699" width="9.140625" customWidth="1"/>
    <col min="8700" max="8700" width="12.7109375" bestFit="1" customWidth="1"/>
    <col min="8936" max="8937" width="9.42578125" customWidth="1"/>
    <col min="8938" max="8938" width="7" customWidth="1"/>
    <col min="8939" max="8939" width="10.85546875" customWidth="1"/>
    <col min="8940" max="8940" width="24.28515625" customWidth="1"/>
    <col min="8941" max="8941" width="10.42578125" bestFit="1" customWidth="1"/>
    <col min="8942" max="8942" width="28.28515625" customWidth="1"/>
    <col min="8943" max="8943" width="51.42578125" customWidth="1"/>
    <col min="8944" max="8944" width="15.7109375" bestFit="1" customWidth="1"/>
    <col min="8945" max="8955" width="9.140625" customWidth="1"/>
    <col min="8956" max="8956" width="12.7109375" bestFit="1" customWidth="1"/>
    <col min="9192" max="9193" width="9.42578125" customWidth="1"/>
    <col min="9194" max="9194" width="7" customWidth="1"/>
    <col min="9195" max="9195" width="10.85546875" customWidth="1"/>
    <col min="9196" max="9196" width="24.28515625" customWidth="1"/>
    <col min="9197" max="9197" width="10.42578125" bestFit="1" customWidth="1"/>
    <col min="9198" max="9198" width="28.28515625" customWidth="1"/>
    <col min="9199" max="9199" width="51.42578125" customWidth="1"/>
    <col min="9200" max="9200" width="15.7109375" bestFit="1" customWidth="1"/>
    <col min="9201" max="9211" width="9.140625" customWidth="1"/>
    <col min="9212" max="9212" width="12.7109375" bestFit="1" customWidth="1"/>
    <col min="9448" max="9449" width="9.42578125" customWidth="1"/>
    <col min="9450" max="9450" width="7" customWidth="1"/>
    <col min="9451" max="9451" width="10.85546875" customWidth="1"/>
    <col min="9452" max="9452" width="24.28515625" customWidth="1"/>
    <col min="9453" max="9453" width="10.42578125" bestFit="1" customWidth="1"/>
    <col min="9454" max="9454" width="28.28515625" customWidth="1"/>
    <col min="9455" max="9455" width="51.42578125" customWidth="1"/>
    <col min="9456" max="9456" width="15.7109375" bestFit="1" customWidth="1"/>
    <col min="9457" max="9467" width="9.140625" customWidth="1"/>
    <col min="9468" max="9468" width="12.7109375" bestFit="1" customWidth="1"/>
    <col min="9704" max="9705" width="9.42578125" customWidth="1"/>
    <col min="9706" max="9706" width="7" customWidth="1"/>
    <col min="9707" max="9707" width="10.85546875" customWidth="1"/>
    <col min="9708" max="9708" width="24.28515625" customWidth="1"/>
    <col min="9709" max="9709" width="10.42578125" bestFit="1" customWidth="1"/>
    <col min="9710" max="9710" width="28.28515625" customWidth="1"/>
    <col min="9711" max="9711" width="51.42578125" customWidth="1"/>
    <col min="9712" max="9712" width="15.7109375" bestFit="1" customWidth="1"/>
    <col min="9713" max="9723" width="9.140625" customWidth="1"/>
    <col min="9724" max="9724" width="12.7109375" bestFit="1" customWidth="1"/>
    <col min="9960" max="9961" width="9.42578125" customWidth="1"/>
    <col min="9962" max="9962" width="7" customWidth="1"/>
    <col min="9963" max="9963" width="10.85546875" customWidth="1"/>
    <col min="9964" max="9964" width="24.28515625" customWidth="1"/>
    <col min="9965" max="9965" width="10.42578125" bestFit="1" customWidth="1"/>
    <col min="9966" max="9966" width="28.28515625" customWidth="1"/>
    <col min="9967" max="9967" width="51.42578125" customWidth="1"/>
    <col min="9968" max="9968" width="15.7109375" bestFit="1" customWidth="1"/>
    <col min="9969" max="9979" width="9.140625" customWidth="1"/>
    <col min="9980" max="9980" width="12.7109375" bestFit="1" customWidth="1"/>
    <col min="10216" max="10217" width="9.42578125" customWidth="1"/>
    <col min="10218" max="10218" width="7" customWidth="1"/>
    <col min="10219" max="10219" width="10.85546875" customWidth="1"/>
    <col min="10220" max="10220" width="24.28515625" customWidth="1"/>
    <col min="10221" max="10221" width="10.42578125" bestFit="1" customWidth="1"/>
    <col min="10222" max="10222" width="28.28515625" customWidth="1"/>
    <col min="10223" max="10223" width="51.42578125" customWidth="1"/>
    <col min="10224" max="10224" width="15.7109375" bestFit="1" customWidth="1"/>
    <col min="10225" max="10235" width="9.140625" customWidth="1"/>
    <col min="10236" max="10236" width="12.7109375" bestFit="1" customWidth="1"/>
    <col min="10472" max="10473" width="9.42578125" customWidth="1"/>
    <col min="10474" max="10474" width="7" customWidth="1"/>
    <col min="10475" max="10475" width="10.85546875" customWidth="1"/>
    <col min="10476" max="10476" width="24.28515625" customWidth="1"/>
    <col min="10477" max="10477" width="10.42578125" bestFit="1" customWidth="1"/>
    <col min="10478" max="10478" width="28.28515625" customWidth="1"/>
    <col min="10479" max="10479" width="51.42578125" customWidth="1"/>
    <col min="10480" max="10480" width="15.7109375" bestFit="1" customWidth="1"/>
    <col min="10481" max="10491" width="9.140625" customWidth="1"/>
    <col min="10492" max="10492" width="12.7109375" bestFit="1" customWidth="1"/>
    <col min="10728" max="10729" width="9.42578125" customWidth="1"/>
    <col min="10730" max="10730" width="7" customWidth="1"/>
    <col min="10731" max="10731" width="10.85546875" customWidth="1"/>
    <col min="10732" max="10732" width="24.28515625" customWidth="1"/>
    <col min="10733" max="10733" width="10.42578125" bestFit="1" customWidth="1"/>
    <col min="10734" max="10734" width="28.28515625" customWidth="1"/>
    <col min="10735" max="10735" width="51.42578125" customWidth="1"/>
    <col min="10736" max="10736" width="15.7109375" bestFit="1" customWidth="1"/>
    <col min="10737" max="10747" width="9.140625" customWidth="1"/>
    <col min="10748" max="10748" width="12.7109375" bestFit="1" customWidth="1"/>
    <col min="10984" max="10985" width="9.42578125" customWidth="1"/>
    <col min="10986" max="10986" width="7" customWidth="1"/>
    <col min="10987" max="10987" width="10.85546875" customWidth="1"/>
    <col min="10988" max="10988" width="24.28515625" customWidth="1"/>
    <col min="10989" max="10989" width="10.42578125" bestFit="1" customWidth="1"/>
    <col min="10990" max="10990" width="28.28515625" customWidth="1"/>
    <col min="10991" max="10991" width="51.42578125" customWidth="1"/>
    <col min="10992" max="10992" width="15.7109375" bestFit="1" customWidth="1"/>
    <col min="10993" max="11003" width="9.140625" customWidth="1"/>
    <col min="11004" max="11004" width="12.7109375" bestFit="1" customWidth="1"/>
    <col min="11240" max="11241" width="9.42578125" customWidth="1"/>
    <col min="11242" max="11242" width="7" customWidth="1"/>
    <col min="11243" max="11243" width="10.85546875" customWidth="1"/>
    <col min="11244" max="11244" width="24.28515625" customWidth="1"/>
    <col min="11245" max="11245" width="10.42578125" bestFit="1" customWidth="1"/>
    <col min="11246" max="11246" width="28.28515625" customWidth="1"/>
    <col min="11247" max="11247" width="51.42578125" customWidth="1"/>
    <col min="11248" max="11248" width="15.7109375" bestFit="1" customWidth="1"/>
    <col min="11249" max="11259" width="9.140625" customWidth="1"/>
    <col min="11260" max="11260" width="12.7109375" bestFit="1" customWidth="1"/>
    <col min="11496" max="11497" width="9.42578125" customWidth="1"/>
    <col min="11498" max="11498" width="7" customWidth="1"/>
    <col min="11499" max="11499" width="10.85546875" customWidth="1"/>
    <col min="11500" max="11500" width="24.28515625" customWidth="1"/>
    <col min="11501" max="11501" width="10.42578125" bestFit="1" customWidth="1"/>
    <col min="11502" max="11502" width="28.28515625" customWidth="1"/>
    <col min="11503" max="11503" width="51.42578125" customWidth="1"/>
    <col min="11504" max="11504" width="15.7109375" bestFit="1" customWidth="1"/>
    <col min="11505" max="11515" width="9.140625" customWidth="1"/>
    <col min="11516" max="11516" width="12.7109375" bestFit="1" customWidth="1"/>
    <col min="11752" max="11753" width="9.42578125" customWidth="1"/>
    <col min="11754" max="11754" width="7" customWidth="1"/>
    <col min="11755" max="11755" width="10.85546875" customWidth="1"/>
    <col min="11756" max="11756" width="24.28515625" customWidth="1"/>
    <col min="11757" max="11757" width="10.42578125" bestFit="1" customWidth="1"/>
    <col min="11758" max="11758" width="28.28515625" customWidth="1"/>
    <col min="11759" max="11759" width="51.42578125" customWidth="1"/>
    <col min="11760" max="11760" width="15.7109375" bestFit="1" customWidth="1"/>
    <col min="11761" max="11771" width="9.140625" customWidth="1"/>
    <col min="11772" max="11772" width="12.7109375" bestFit="1" customWidth="1"/>
    <col min="12008" max="12009" width="9.42578125" customWidth="1"/>
    <col min="12010" max="12010" width="7" customWidth="1"/>
    <col min="12011" max="12011" width="10.85546875" customWidth="1"/>
    <col min="12012" max="12012" width="24.28515625" customWidth="1"/>
    <col min="12013" max="12013" width="10.42578125" bestFit="1" customWidth="1"/>
    <col min="12014" max="12014" width="28.28515625" customWidth="1"/>
    <col min="12015" max="12015" width="51.42578125" customWidth="1"/>
    <col min="12016" max="12016" width="15.7109375" bestFit="1" customWidth="1"/>
    <col min="12017" max="12027" width="9.140625" customWidth="1"/>
    <col min="12028" max="12028" width="12.7109375" bestFit="1" customWidth="1"/>
    <col min="12264" max="12265" width="9.42578125" customWidth="1"/>
    <col min="12266" max="12266" width="7" customWidth="1"/>
    <col min="12267" max="12267" width="10.85546875" customWidth="1"/>
    <col min="12268" max="12268" width="24.28515625" customWidth="1"/>
    <col min="12269" max="12269" width="10.42578125" bestFit="1" customWidth="1"/>
    <col min="12270" max="12270" width="28.28515625" customWidth="1"/>
    <col min="12271" max="12271" width="51.42578125" customWidth="1"/>
    <col min="12272" max="12272" width="15.7109375" bestFit="1" customWidth="1"/>
    <col min="12273" max="12283" width="9.140625" customWidth="1"/>
    <col min="12284" max="12284" width="12.7109375" bestFit="1" customWidth="1"/>
    <col min="12520" max="12521" width="9.42578125" customWidth="1"/>
    <col min="12522" max="12522" width="7" customWidth="1"/>
    <col min="12523" max="12523" width="10.85546875" customWidth="1"/>
    <col min="12524" max="12524" width="24.28515625" customWidth="1"/>
    <col min="12525" max="12525" width="10.42578125" bestFit="1" customWidth="1"/>
    <col min="12526" max="12526" width="28.28515625" customWidth="1"/>
    <col min="12527" max="12527" width="51.42578125" customWidth="1"/>
    <col min="12528" max="12528" width="15.7109375" bestFit="1" customWidth="1"/>
    <col min="12529" max="12539" width="9.140625" customWidth="1"/>
    <col min="12540" max="12540" width="12.7109375" bestFit="1" customWidth="1"/>
    <col min="12776" max="12777" width="9.42578125" customWidth="1"/>
    <col min="12778" max="12778" width="7" customWidth="1"/>
    <col min="12779" max="12779" width="10.85546875" customWidth="1"/>
    <col min="12780" max="12780" width="24.28515625" customWidth="1"/>
    <col min="12781" max="12781" width="10.42578125" bestFit="1" customWidth="1"/>
    <col min="12782" max="12782" width="28.28515625" customWidth="1"/>
    <col min="12783" max="12783" width="51.42578125" customWidth="1"/>
    <col min="12784" max="12784" width="15.7109375" bestFit="1" customWidth="1"/>
    <col min="12785" max="12795" width="9.140625" customWidth="1"/>
    <col min="12796" max="12796" width="12.7109375" bestFit="1" customWidth="1"/>
    <col min="13032" max="13033" width="9.42578125" customWidth="1"/>
    <col min="13034" max="13034" width="7" customWidth="1"/>
    <col min="13035" max="13035" width="10.85546875" customWidth="1"/>
    <col min="13036" max="13036" width="24.28515625" customWidth="1"/>
    <col min="13037" max="13037" width="10.42578125" bestFit="1" customWidth="1"/>
    <col min="13038" max="13038" width="28.28515625" customWidth="1"/>
    <col min="13039" max="13039" width="51.42578125" customWidth="1"/>
    <col min="13040" max="13040" width="15.7109375" bestFit="1" customWidth="1"/>
    <col min="13041" max="13051" width="9.140625" customWidth="1"/>
    <col min="13052" max="13052" width="12.7109375" bestFit="1" customWidth="1"/>
    <col min="13288" max="13289" width="9.42578125" customWidth="1"/>
    <col min="13290" max="13290" width="7" customWidth="1"/>
    <col min="13291" max="13291" width="10.85546875" customWidth="1"/>
    <col min="13292" max="13292" width="24.28515625" customWidth="1"/>
    <col min="13293" max="13293" width="10.42578125" bestFit="1" customWidth="1"/>
    <col min="13294" max="13294" width="28.28515625" customWidth="1"/>
    <col min="13295" max="13295" width="51.42578125" customWidth="1"/>
    <col min="13296" max="13296" width="15.7109375" bestFit="1" customWidth="1"/>
    <col min="13297" max="13307" width="9.140625" customWidth="1"/>
    <col min="13308" max="13308" width="12.7109375" bestFit="1" customWidth="1"/>
    <col min="13544" max="13545" width="9.42578125" customWidth="1"/>
    <col min="13546" max="13546" width="7" customWidth="1"/>
    <col min="13547" max="13547" width="10.85546875" customWidth="1"/>
    <col min="13548" max="13548" width="24.28515625" customWidth="1"/>
    <col min="13549" max="13549" width="10.42578125" bestFit="1" customWidth="1"/>
    <col min="13550" max="13550" width="28.28515625" customWidth="1"/>
    <col min="13551" max="13551" width="51.42578125" customWidth="1"/>
    <col min="13552" max="13552" width="15.7109375" bestFit="1" customWidth="1"/>
    <col min="13553" max="13563" width="9.140625" customWidth="1"/>
    <col min="13564" max="13564" width="12.7109375" bestFit="1" customWidth="1"/>
    <col min="13800" max="13801" width="9.42578125" customWidth="1"/>
    <col min="13802" max="13802" width="7" customWidth="1"/>
    <col min="13803" max="13803" width="10.85546875" customWidth="1"/>
    <col min="13804" max="13804" width="24.28515625" customWidth="1"/>
    <col min="13805" max="13805" width="10.42578125" bestFit="1" customWidth="1"/>
    <col min="13806" max="13806" width="28.28515625" customWidth="1"/>
    <col min="13807" max="13807" width="51.42578125" customWidth="1"/>
    <col min="13808" max="13808" width="15.7109375" bestFit="1" customWidth="1"/>
    <col min="13809" max="13819" width="9.140625" customWidth="1"/>
    <col min="13820" max="13820" width="12.7109375" bestFit="1" customWidth="1"/>
    <col min="14056" max="14057" width="9.42578125" customWidth="1"/>
    <col min="14058" max="14058" width="7" customWidth="1"/>
    <col min="14059" max="14059" width="10.85546875" customWidth="1"/>
    <col min="14060" max="14060" width="24.28515625" customWidth="1"/>
    <col min="14061" max="14061" width="10.42578125" bestFit="1" customWidth="1"/>
    <col min="14062" max="14062" width="28.28515625" customWidth="1"/>
    <col min="14063" max="14063" width="51.42578125" customWidth="1"/>
    <col min="14064" max="14064" width="15.7109375" bestFit="1" customWidth="1"/>
    <col min="14065" max="14075" width="9.140625" customWidth="1"/>
    <col min="14076" max="14076" width="12.7109375" bestFit="1" customWidth="1"/>
    <col min="14312" max="14313" width="9.42578125" customWidth="1"/>
    <col min="14314" max="14314" width="7" customWidth="1"/>
    <col min="14315" max="14315" width="10.85546875" customWidth="1"/>
    <col min="14316" max="14316" width="24.28515625" customWidth="1"/>
    <col min="14317" max="14317" width="10.42578125" bestFit="1" customWidth="1"/>
    <col min="14318" max="14318" width="28.28515625" customWidth="1"/>
    <col min="14319" max="14319" width="51.42578125" customWidth="1"/>
    <col min="14320" max="14320" width="15.7109375" bestFit="1" customWidth="1"/>
    <col min="14321" max="14331" width="9.140625" customWidth="1"/>
    <col min="14332" max="14332" width="12.7109375" bestFit="1" customWidth="1"/>
    <col min="14568" max="14569" width="9.42578125" customWidth="1"/>
    <col min="14570" max="14570" width="7" customWidth="1"/>
    <col min="14571" max="14571" width="10.85546875" customWidth="1"/>
    <col min="14572" max="14572" width="24.28515625" customWidth="1"/>
    <col min="14573" max="14573" width="10.42578125" bestFit="1" customWidth="1"/>
    <col min="14574" max="14574" width="28.28515625" customWidth="1"/>
    <col min="14575" max="14575" width="51.42578125" customWidth="1"/>
    <col min="14576" max="14576" width="15.7109375" bestFit="1" customWidth="1"/>
    <col min="14577" max="14587" width="9.140625" customWidth="1"/>
    <col min="14588" max="14588" width="12.7109375" bestFit="1" customWidth="1"/>
    <col min="14824" max="14825" width="9.42578125" customWidth="1"/>
    <col min="14826" max="14826" width="7" customWidth="1"/>
    <col min="14827" max="14827" width="10.85546875" customWidth="1"/>
    <col min="14828" max="14828" width="24.28515625" customWidth="1"/>
    <col min="14829" max="14829" width="10.42578125" bestFit="1" customWidth="1"/>
    <col min="14830" max="14830" width="28.28515625" customWidth="1"/>
    <col min="14831" max="14831" width="51.42578125" customWidth="1"/>
    <col min="14832" max="14832" width="15.7109375" bestFit="1" customWidth="1"/>
    <col min="14833" max="14843" width="9.140625" customWidth="1"/>
    <col min="14844" max="14844" width="12.7109375" bestFit="1" customWidth="1"/>
    <col min="15080" max="15081" width="9.42578125" customWidth="1"/>
    <col min="15082" max="15082" width="7" customWidth="1"/>
    <col min="15083" max="15083" width="10.85546875" customWidth="1"/>
    <col min="15084" max="15084" width="24.28515625" customWidth="1"/>
    <col min="15085" max="15085" width="10.42578125" bestFit="1" customWidth="1"/>
    <col min="15086" max="15086" width="28.28515625" customWidth="1"/>
    <col min="15087" max="15087" width="51.42578125" customWidth="1"/>
    <col min="15088" max="15088" width="15.7109375" bestFit="1" customWidth="1"/>
    <col min="15089" max="15099" width="9.140625" customWidth="1"/>
    <col min="15100" max="15100" width="12.7109375" bestFit="1" customWidth="1"/>
    <col min="15336" max="15337" width="9.42578125" customWidth="1"/>
    <col min="15338" max="15338" width="7" customWidth="1"/>
    <col min="15339" max="15339" width="10.85546875" customWidth="1"/>
    <col min="15340" max="15340" width="24.28515625" customWidth="1"/>
    <col min="15341" max="15341" width="10.42578125" bestFit="1" customWidth="1"/>
    <col min="15342" max="15342" width="28.28515625" customWidth="1"/>
    <col min="15343" max="15343" width="51.42578125" customWidth="1"/>
    <col min="15344" max="15344" width="15.7109375" bestFit="1" customWidth="1"/>
    <col min="15345" max="15355" width="9.140625" customWidth="1"/>
    <col min="15356" max="15356" width="12.7109375" bestFit="1" customWidth="1"/>
    <col min="15592" max="15593" width="9.42578125" customWidth="1"/>
    <col min="15594" max="15594" width="7" customWidth="1"/>
    <col min="15595" max="15595" width="10.85546875" customWidth="1"/>
    <col min="15596" max="15596" width="24.28515625" customWidth="1"/>
    <col min="15597" max="15597" width="10.42578125" bestFit="1" customWidth="1"/>
    <col min="15598" max="15598" width="28.28515625" customWidth="1"/>
    <col min="15599" max="15599" width="51.42578125" customWidth="1"/>
    <col min="15600" max="15600" width="15.7109375" bestFit="1" customWidth="1"/>
    <col min="15601" max="15611" width="9.140625" customWidth="1"/>
    <col min="15612" max="15612" width="12.7109375" bestFit="1" customWidth="1"/>
    <col min="15848" max="15849" width="9.42578125" customWidth="1"/>
    <col min="15850" max="15850" width="7" customWidth="1"/>
    <col min="15851" max="15851" width="10.85546875" customWidth="1"/>
    <col min="15852" max="15852" width="24.28515625" customWidth="1"/>
    <col min="15853" max="15853" width="10.42578125" bestFit="1" customWidth="1"/>
    <col min="15854" max="15854" width="28.28515625" customWidth="1"/>
    <col min="15855" max="15855" width="51.42578125" customWidth="1"/>
    <col min="15856" max="15856" width="15.7109375" bestFit="1" customWidth="1"/>
    <col min="15857" max="15867" width="9.140625" customWidth="1"/>
    <col min="15868" max="15868" width="12.7109375" bestFit="1" customWidth="1"/>
    <col min="16104" max="16105" width="9.42578125" customWidth="1"/>
    <col min="16106" max="16106" width="7" customWidth="1"/>
    <col min="16107" max="16107" width="10.85546875" customWidth="1"/>
    <col min="16108" max="16108" width="24.28515625" customWidth="1"/>
    <col min="16109" max="16109" width="10.42578125" bestFit="1" customWidth="1"/>
    <col min="16110" max="16110" width="28.28515625" customWidth="1"/>
    <col min="16111" max="16111" width="51.42578125" customWidth="1"/>
    <col min="16112" max="16112" width="15.7109375" bestFit="1" customWidth="1"/>
    <col min="16113" max="16123" width="9.140625" customWidth="1"/>
    <col min="16124" max="16124" width="12.7109375" bestFit="1" customWidth="1"/>
    <col min="16376" max="16382" width="9.140625" customWidth="1"/>
  </cols>
  <sheetData>
    <row r="1" spans="1:17" ht="15.75" thickBot="1" x14ac:dyDescent="0.3"/>
    <row r="2" spans="1:17" ht="49.5" customHeight="1" x14ac:dyDescent="0.25">
      <c r="A2" s="82" t="s">
        <v>1440</v>
      </c>
      <c r="B2" s="83" t="s">
        <v>1290</v>
      </c>
      <c r="C2" s="84" t="s">
        <v>110</v>
      </c>
      <c r="D2" s="84" t="s">
        <v>1441</v>
      </c>
      <c r="E2" s="85" t="s">
        <v>1364</v>
      </c>
      <c r="F2" s="85" t="s">
        <v>119</v>
      </c>
      <c r="G2" s="86" t="s">
        <v>111</v>
      </c>
      <c r="H2" s="86" t="s">
        <v>1575</v>
      </c>
      <c r="J2" s="87" t="s">
        <v>112</v>
      </c>
      <c r="K2" s="88" t="s">
        <v>113</v>
      </c>
      <c r="L2" s="88" t="s">
        <v>1362</v>
      </c>
      <c r="M2" s="88" t="s">
        <v>114</v>
      </c>
      <c r="N2" s="89" t="s">
        <v>1363</v>
      </c>
    </row>
    <row r="3" spans="1:17" x14ac:dyDescent="0.25">
      <c r="A3" s="121" t="s">
        <v>1435</v>
      </c>
      <c r="B3" s="107" t="s">
        <v>1436</v>
      </c>
      <c r="C3" s="107">
        <v>1022</v>
      </c>
      <c r="D3" s="107" t="s">
        <v>1612</v>
      </c>
      <c r="E3" s="108">
        <v>2785</v>
      </c>
      <c r="F3" s="108" t="s">
        <v>17</v>
      </c>
      <c r="G3" s="109" t="s">
        <v>114</v>
      </c>
      <c r="H3" s="109" t="s">
        <v>1439</v>
      </c>
      <c r="J3" s="90" t="s">
        <v>1439</v>
      </c>
      <c r="K3" s="91">
        <f>SUM(L3:N3)</f>
        <v>159215.46</v>
      </c>
      <c r="L3" s="92">
        <f t="shared" ref="L3:N4" si="0">SUMIFS($E:$E,$G:$G,L$2,$H:$H,$J3)</f>
        <v>37259</v>
      </c>
      <c r="M3" s="92">
        <f t="shared" si="0"/>
        <v>100521</v>
      </c>
      <c r="N3" s="93">
        <f t="shared" si="0"/>
        <v>21435.46</v>
      </c>
    </row>
    <row r="4" spans="1:17" x14ac:dyDescent="0.25">
      <c r="A4" s="121" t="s">
        <v>1435</v>
      </c>
      <c r="B4" s="107" t="s">
        <v>1376</v>
      </c>
      <c r="C4" s="107">
        <v>1026</v>
      </c>
      <c r="D4" s="107" t="s">
        <v>1613</v>
      </c>
      <c r="E4" s="108">
        <v>2958</v>
      </c>
      <c r="F4" s="108" t="s">
        <v>17</v>
      </c>
      <c r="G4" s="109" t="s">
        <v>114</v>
      </c>
      <c r="H4" s="109" t="s">
        <v>1439</v>
      </c>
      <c r="J4" s="90" t="s">
        <v>1468</v>
      </c>
      <c r="K4" s="91">
        <f>SUM(L4:N4)</f>
        <v>0</v>
      </c>
      <c r="L4" s="92">
        <f t="shared" si="0"/>
        <v>0</v>
      </c>
      <c r="M4" s="92">
        <f t="shared" si="0"/>
        <v>0</v>
      </c>
      <c r="N4" s="93">
        <f t="shared" si="0"/>
        <v>0</v>
      </c>
    </row>
    <row r="5" spans="1:17" ht="15.75" thickBot="1" x14ac:dyDescent="0.3">
      <c r="A5" s="121" t="s">
        <v>115</v>
      </c>
      <c r="B5" s="107" t="s">
        <v>1141</v>
      </c>
      <c r="C5" s="107">
        <v>1029</v>
      </c>
      <c r="D5" s="107" t="s">
        <v>1614</v>
      </c>
      <c r="E5" s="108">
        <v>3562</v>
      </c>
      <c r="F5" s="108" t="s">
        <v>17</v>
      </c>
      <c r="G5" s="109" t="s">
        <v>114</v>
      </c>
      <c r="H5" s="109" t="s">
        <v>1439</v>
      </c>
      <c r="J5" s="94"/>
      <c r="K5" s="95">
        <f>SUM(K3:K4)</f>
        <v>159215.46</v>
      </c>
      <c r="L5" s="95">
        <f t="shared" ref="L5:N5" si="1">SUM(L3:L4)</f>
        <v>37259</v>
      </c>
      <c r="M5" s="95">
        <f t="shared" si="1"/>
        <v>100521</v>
      </c>
      <c r="N5" s="96">
        <f t="shared" si="1"/>
        <v>21435.46</v>
      </c>
    </row>
    <row r="6" spans="1:17" x14ac:dyDescent="0.25">
      <c r="A6" s="121" t="s">
        <v>115</v>
      </c>
      <c r="B6" s="107" t="s">
        <v>1141</v>
      </c>
      <c r="C6" s="107">
        <v>1030</v>
      </c>
      <c r="D6" s="107" t="s">
        <v>1618</v>
      </c>
      <c r="E6" s="108">
        <v>4446</v>
      </c>
      <c r="F6" s="108" t="s">
        <v>17</v>
      </c>
      <c r="G6" s="109" t="s">
        <v>114</v>
      </c>
      <c r="H6" s="109" t="s">
        <v>1439</v>
      </c>
    </row>
    <row r="7" spans="1:17" ht="18" customHeight="1" thickBot="1" x14ac:dyDescent="0.4">
      <c r="A7" s="121" t="s">
        <v>115</v>
      </c>
      <c r="B7" s="107" t="s">
        <v>1141</v>
      </c>
      <c r="C7" s="107">
        <v>1031</v>
      </c>
      <c r="D7" s="107" t="s">
        <v>1615</v>
      </c>
      <c r="E7" s="108">
        <v>6752</v>
      </c>
      <c r="F7" s="108" t="s">
        <v>120</v>
      </c>
      <c r="G7" s="109" t="s">
        <v>1362</v>
      </c>
      <c r="H7" s="109" t="s">
        <v>1439</v>
      </c>
      <c r="J7" s="303" t="s">
        <v>1444</v>
      </c>
      <c r="K7" s="303"/>
      <c r="L7" s="303"/>
      <c r="M7" s="303"/>
      <c r="N7" s="303"/>
      <c r="O7" s="303"/>
      <c r="P7" s="303"/>
      <c r="Q7" s="303"/>
    </row>
    <row r="8" spans="1:17" ht="16.5" thickBot="1" x14ac:dyDescent="0.3">
      <c r="A8" s="121" t="s">
        <v>115</v>
      </c>
      <c r="B8" s="107" t="s">
        <v>1141</v>
      </c>
      <c r="C8" s="107">
        <v>1033</v>
      </c>
      <c r="D8" s="107" t="s">
        <v>1616</v>
      </c>
      <c r="E8" s="108">
        <v>2349</v>
      </c>
      <c r="F8" s="108" t="s">
        <v>16</v>
      </c>
      <c r="G8" s="109" t="s">
        <v>114</v>
      </c>
      <c r="H8" s="109" t="s">
        <v>1439</v>
      </c>
      <c r="J8" s="114">
        <v>250</v>
      </c>
      <c r="K8" s="115">
        <v>550</v>
      </c>
      <c r="L8" s="116">
        <v>750</v>
      </c>
      <c r="M8" s="115">
        <v>1250</v>
      </c>
      <c r="N8" s="116">
        <v>1750</v>
      </c>
      <c r="O8" s="115">
        <v>2750</v>
      </c>
      <c r="P8" s="116">
        <v>5000</v>
      </c>
      <c r="Q8" s="115">
        <v>6500</v>
      </c>
    </row>
    <row r="9" spans="1:17" ht="16.5" thickBot="1" x14ac:dyDescent="0.3">
      <c r="A9" s="121" t="s">
        <v>115</v>
      </c>
      <c r="B9" s="107" t="s">
        <v>1368</v>
      </c>
      <c r="C9" s="107">
        <v>1034</v>
      </c>
      <c r="D9" s="107" t="s">
        <v>1617</v>
      </c>
      <c r="E9" s="108">
        <v>3446</v>
      </c>
      <c r="F9" s="108" t="s">
        <v>17</v>
      </c>
      <c r="G9" s="109" t="s">
        <v>114</v>
      </c>
      <c r="H9" s="109" t="s">
        <v>1439</v>
      </c>
      <c r="J9" s="112">
        <v>1</v>
      </c>
      <c r="K9" s="113">
        <v>2</v>
      </c>
      <c r="L9" s="113">
        <v>3</v>
      </c>
      <c r="M9" s="113">
        <v>4</v>
      </c>
      <c r="N9" s="113">
        <v>5</v>
      </c>
      <c r="O9" s="113">
        <v>6</v>
      </c>
      <c r="P9" s="113">
        <v>7</v>
      </c>
      <c r="Q9" s="113">
        <v>8</v>
      </c>
    </row>
    <row r="10" spans="1:17" ht="15.75" customHeight="1" x14ac:dyDescent="0.35">
      <c r="A10" s="121" t="s">
        <v>115</v>
      </c>
      <c r="B10" s="107" t="s">
        <v>1141</v>
      </c>
      <c r="C10" s="107">
        <v>1036</v>
      </c>
      <c r="D10" s="107" t="s">
        <v>1619</v>
      </c>
      <c r="E10" s="108">
        <v>5928</v>
      </c>
      <c r="F10" s="108" t="s">
        <v>120</v>
      </c>
      <c r="G10" s="109" t="s">
        <v>1362</v>
      </c>
      <c r="H10" s="109" t="s">
        <v>1439</v>
      </c>
      <c r="J10" s="124" t="s">
        <v>1445</v>
      </c>
      <c r="K10" s="124"/>
      <c r="L10" s="124"/>
      <c r="M10" s="124"/>
      <c r="N10" s="124"/>
      <c r="O10" s="124"/>
      <c r="P10" s="124"/>
      <c r="Q10" s="124"/>
    </row>
    <row r="11" spans="1:17" ht="15.75" x14ac:dyDescent="0.25">
      <c r="A11" s="121" t="s">
        <v>115</v>
      </c>
      <c r="B11" s="107" t="s">
        <v>1141</v>
      </c>
      <c r="C11" s="107">
        <v>1038</v>
      </c>
      <c r="D11" s="107" t="s">
        <v>1620</v>
      </c>
      <c r="E11" s="108">
        <v>3571</v>
      </c>
      <c r="F11" s="108" t="s">
        <v>17</v>
      </c>
      <c r="G11" s="109" t="s">
        <v>114</v>
      </c>
      <c r="H11" s="109" t="s">
        <v>1439</v>
      </c>
      <c r="J11" s="122" t="s">
        <v>1442</v>
      </c>
      <c r="K11" s="123" t="s">
        <v>130</v>
      </c>
    </row>
    <row r="12" spans="1:17" ht="15.75" x14ac:dyDescent="0.25">
      <c r="A12" s="121" t="s">
        <v>115</v>
      </c>
      <c r="B12" s="107" t="s">
        <v>1141</v>
      </c>
      <c r="C12" s="107">
        <v>1039</v>
      </c>
      <c r="D12" s="107" t="s">
        <v>1621</v>
      </c>
      <c r="E12" s="108">
        <v>2767</v>
      </c>
      <c r="F12" s="108" t="s">
        <v>17</v>
      </c>
      <c r="G12" s="109" t="s">
        <v>114</v>
      </c>
      <c r="H12" s="109" t="s">
        <v>1439</v>
      </c>
      <c r="J12" s="122" t="s">
        <v>131</v>
      </c>
      <c r="K12" s="123" t="s">
        <v>1446</v>
      </c>
    </row>
    <row r="13" spans="1:17" ht="15.75" x14ac:dyDescent="0.25">
      <c r="A13" s="121" t="s">
        <v>115</v>
      </c>
      <c r="B13" s="107" t="s">
        <v>1141</v>
      </c>
      <c r="C13" s="107">
        <v>1040</v>
      </c>
      <c r="D13" s="107" t="s">
        <v>1623</v>
      </c>
      <c r="E13" s="108">
        <v>6500</v>
      </c>
      <c r="F13" s="108" t="s">
        <v>120</v>
      </c>
      <c r="G13" s="109" t="s">
        <v>1362</v>
      </c>
      <c r="H13" s="109" t="s">
        <v>1439</v>
      </c>
      <c r="J13" s="122" t="s">
        <v>1443</v>
      </c>
      <c r="K13" s="123" t="s">
        <v>1447</v>
      </c>
    </row>
    <row r="14" spans="1:17" x14ac:dyDescent="0.25">
      <c r="A14" s="121" t="s">
        <v>115</v>
      </c>
      <c r="B14" s="107" t="s">
        <v>1141</v>
      </c>
      <c r="C14" s="107">
        <v>1042</v>
      </c>
      <c r="D14" s="107" t="s">
        <v>1622</v>
      </c>
      <c r="E14" s="108">
        <v>706</v>
      </c>
      <c r="F14" s="108" t="s">
        <v>13</v>
      </c>
      <c r="G14" s="109" t="s">
        <v>1363</v>
      </c>
      <c r="H14" s="109" t="s">
        <v>1439</v>
      </c>
    </row>
    <row r="15" spans="1:17" x14ac:dyDescent="0.25">
      <c r="A15" s="121" t="s">
        <v>115</v>
      </c>
      <c r="B15" s="107" t="s">
        <v>1141</v>
      </c>
      <c r="C15" s="107">
        <v>1045</v>
      </c>
      <c r="D15" s="107" t="s">
        <v>1624</v>
      </c>
      <c r="E15" s="108">
        <v>3241</v>
      </c>
      <c r="F15" s="108" t="s">
        <v>17</v>
      </c>
      <c r="G15" s="109" t="s">
        <v>114</v>
      </c>
      <c r="H15" s="109" t="s">
        <v>1439</v>
      </c>
    </row>
    <row r="16" spans="1:17" ht="13.9" customHeight="1" x14ac:dyDescent="0.25">
      <c r="A16" s="121" t="s">
        <v>115</v>
      </c>
      <c r="B16" s="107" t="s">
        <v>1141</v>
      </c>
      <c r="C16" s="107">
        <v>1046</v>
      </c>
      <c r="D16" s="107" t="s">
        <v>1625</v>
      </c>
      <c r="E16" s="108">
        <v>487</v>
      </c>
      <c r="F16" s="108" t="s">
        <v>12</v>
      </c>
      <c r="G16" s="109" t="s">
        <v>1363</v>
      </c>
      <c r="H16" s="109" t="s">
        <v>1439</v>
      </c>
    </row>
    <row r="17" spans="1:16364" x14ac:dyDescent="0.25">
      <c r="A17" s="121" t="s">
        <v>115</v>
      </c>
      <c r="B17" s="107" t="s">
        <v>1141</v>
      </c>
      <c r="C17" s="107">
        <v>1047</v>
      </c>
      <c r="D17" s="107" t="s">
        <v>1626</v>
      </c>
      <c r="E17" s="108">
        <v>1831</v>
      </c>
      <c r="F17" s="108" t="s">
        <v>16</v>
      </c>
      <c r="G17" s="109" t="s">
        <v>114</v>
      </c>
      <c r="H17" s="109" t="s">
        <v>1439</v>
      </c>
    </row>
    <row r="18" spans="1:16364" x14ac:dyDescent="0.25">
      <c r="A18" s="121" t="s">
        <v>115</v>
      </c>
      <c r="B18" s="107" t="s">
        <v>1437</v>
      </c>
      <c r="C18" s="107">
        <v>1048</v>
      </c>
      <c r="D18" s="107" t="s">
        <v>1627</v>
      </c>
      <c r="E18" s="108">
        <v>2307</v>
      </c>
      <c r="F18" s="108" t="s">
        <v>16</v>
      </c>
      <c r="G18" s="109" t="s">
        <v>114</v>
      </c>
      <c r="H18" s="109" t="s">
        <v>1439</v>
      </c>
    </row>
    <row r="19" spans="1:16364" x14ac:dyDescent="0.25">
      <c r="A19" s="121" t="s">
        <v>115</v>
      </c>
      <c r="B19" s="107" t="s">
        <v>1141</v>
      </c>
      <c r="C19" s="107">
        <v>1050</v>
      </c>
      <c r="D19" s="107" t="s">
        <v>1628</v>
      </c>
      <c r="E19" s="108">
        <v>1804</v>
      </c>
      <c r="F19" s="108" t="s">
        <v>16</v>
      </c>
      <c r="G19" s="132" t="s">
        <v>114</v>
      </c>
      <c r="H19" s="109" t="s">
        <v>1439</v>
      </c>
      <c r="I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97"/>
      <c r="CE19" s="97"/>
      <c r="CF19" s="97"/>
      <c r="CG19" s="97"/>
      <c r="CH19" s="97"/>
      <c r="CI19" s="97"/>
      <c r="CJ19" s="97"/>
      <c r="CK19" s="97"/>
      <c r="CL19" s="97"/>
      <c r="CM19" s="97"/>
      <c r="CN19" s="97"/>
      <c r="CO19" s="97"/>
      <c r="CP19" s="97"/>
      <c r="CQ19" s="97"/>
      <c r="CR19" s="97"/>
      <c r="CS19" s="97"/>
      <c r="CT19" s="97"/>
      <c r="CU19" s="97"/>
      <c r="CV19" s="97"/>
      <c r="CW19" s="97"/>
      <c r="CX19" s="97"/>
      <c r="CY19" s="97"/>
      <c r="CZ19" s="97"/>
      <c r="DA19" s="97"/>
      <c r="DB19" s="97"/>
      <c r="DC19" s="97"/>
      <c r="DD19" s="97"/>
      <c r="DE19" s="97"/>
      <c r="DF19" s="97"/>
      <c r="DG19" s="97"/>
      <c r="DH19" s="97"/>
      <c r="DI19" s="97"/>
      <c r="DJ19" s="97"/>
      <c r="DK19" s="97"/>
      <c r="DL19" s="97"/>
      <c r="DM19" s="97"/>
      <c r="DN19" s="97"/>
      <c r="DO19" s="97"/>
      <c r="DP19" s="97"/>
      <c r="DQ19" s="97"/>
      <c r="DR19" s="97"/>
      <c r="DS19" s="97"/>
      <c r="DT19" s="97"/>
      <c r="DU19" s="97"/>
      <c r="DV19" s="97"/>
      <c r="DW19" s="97"/>
      <c r="DX19" s="97"/>
      <c r="DY19" s="97"/>
      <c r="DZ19" s="97"/>
      <c r="EA19" s="97"/>
      <c r="EB19" s="97"/>
      <c r="EC19" s="97"/>
      <c r="ED19" s="97"/>
      <c r="EE19" s="97"/>
      <c r="EF19" s="97"/>
      <c r="EG19" s="97"/>
      <c r="EH19" s="97"/>
      <c r="EI19" s="97"/>
      <c r="EJ19" s="97"/>
      <c r="EK19" s="97"/>
      <c r="EL19" s="97"/>
      <c r="EM19" s="97"/>
      <c r="EN19" s="97"/>
      <c r="EO19" s="97"/>
      <c r="EP19" s="97"/>
      <c r="EQ19" s="97"/>
      <c r="ER19" s="97"/>
      <c r="ES19" s="97"/>
      <c r="ET19" s="97"/>
      <c r="EU19" s="97"/>
      <c r="EV19" s="97"/>
      <c r="EW19" s="97"/>
      <c r="EX19" s="97"/>
      <c r="EY19" s="97"/>
      <c r="EZ19" s="97"/>
      <c r="FA19" s="97"/>
      <c r="FB19" s="97"/>
      <c r="FC19" s="97"/>
      <c r="FD19" s="97"/>
      <c r="FE19" s="97"/>
      <c r="FF19" s="97"/>
      <c r="FG19" s="97"/>
      <c r="FH19" s="97"/>
      <c r="FI19" s="97"/>
      <c r="FJ19" s="97"/>
      <c r="FK19" s="97"/>
      <c r="FL19" s="97"/>
      <c r="FM19" s="97"/>
      <c r="FN19" s="97"/>
      <c r="FO19" s="97"/>
      <c r="FP19" s="97"/>
      <c r="FQ19" s="97"/>
      <c r="FR19" s="97"/>
      <c r="FS19" s="97"/>
      <c r="FT19" s="97"/>
      <c r="FU19" s="97"/>
      <c r="FV19" s="97"/>
      <c r="FW19" s="97"/>
      <c r="FX19" s="97"/>
      <c r="FY19" s="97"/>
      <c r="FZ19" s="97"/>
      <c r="GA19" s="97"/>
      <c r="GB19" s="97"/>
      <c r="GC19" s="97"/>
      <c r="GD19" s="97"/>
      <c r="GE19" s="97"/>
      <c r="GF19" s="97"/>
      <c r="GG19" s="97"/>
      <c r="GH19" s="97"/>
      <c r="GI19" s="97"/>
      <c r="GJ19" s="97"/>
      <c r="GK19" s="97"/>
      <c r="GL19" s="97"/>
      <c r="GM19" s="97"/>
      <c r="GN19" s="97"/>
      <c r="GO19" s="97"/>
      <c r="GP19" s="97"/>
      <c r="GQ19" s="97"/>
      <c r="GR19" s="97"/>
      <c r="GS19" s="97"/>
      <c r="GT19" s="97"/>
      <c r="GU19" s="97"/>
      <c r="GV19" s="97"/>
      <c r="GW19" s="97"/>
      <c r="GX19" s="97"/>
      <c r="GY19" s="97"/>
      <c r="GZ19" s="97"/>
      <c r="HA19" s="97"/>
      <c r="HB19" s="97"/>
      <c r="HC19" s="97"/>
      <c r="HD19" s="97"/>
      <c r="HE19" s="97"/>
      <c r="HF19" s="97"/>
      <c r="HG19" s="97"/>
      <c r="HH19" s="97"/>
      <c r="HI19" s="97"/>
      <c r="HJ19" s="97"/>
      <c r="HK19" s="97"/>
      <c r="HL19" s="97"/>
      <c r="HM19" s="97"/>
      <c r="HN19" s="97"/>
      <c r="HO19" s="97"/>
      <c r="HP19" s="97"/>
      <c r="HQ19" s="97"/>
      <c r="HR19" s="97"/>
      <c r="HS19" s="97"/>
      <c r="HT19" s="97"/>
      <c r="HU19" s="97"/>
      <c r="HV19" s="97"/>
      <c r="HW19" s="97"/>
      <c r="HX19" s="97"/>
      <c r="HY19" s="97"/>
      <c r="HZ19" s="97"/>
      <c r="IA19" s="97"/>
      <c r="IB19" s="97"/>
      <c r="IC19" s="97"/>
      <c r="ID19" s="97"/>
      <c r="IE19" s="97"/>
      <c r="IF19" s="97"/>
      <c r="IR19" s="97"/>
      <c r="IS19" s="97"/>
      <c r="IT19" s="97"/>
      <c r="IU19" s="97"/>
      <c r="IV19" s="97"/>
      <c r="IW19" s="97"/>
      <c r="IX19" s="97"/>
      <c r="IY19" s="97"/>
      <c r="IZ19" s="97"/>
      <c r="JA19" s="97"/>
      <c r="JB19" s="97"/>
      <c r="JC19" s="97"/>
      <c r="JD19" s="97"/>
      <c r="JE19" s="97"/>
      <c r="JF19" s="97"/>
      <c r="JG19" s="97"/>
      <c r="JH19" s="97"/>
      <c r="JI19" s="97"/>
      <c r="JJ19" s="97"/>
      <c r="JK19" s="97"/>
      <c r="JL19" s="97"/>
      <c r="JM19" s="97"/>
      <c r="JN19" s="97"/>
      <c r="JO19" s="97"/>
      <c r="JP19" s="97"/>
      <c r="JQ19" s="97"/>
      <c r="JR19" s="97"/>
      <c r="JS19" s="97"/>
      <c r="JT19" s="97"/>
      <c r="JU19" s="97"/>
      <c r="JV19" s="97"/>
      <c r="JW19" s="97"/>
      <c r="JX19" s="97"/>
      <c r="JY19" s="97"/>
      <c r="JZ19" s="97"/>
      <c r="KA19" s="97"/>
      <c r="KB19" s="97"/>
      <c r="KC19" s="97"/>
      <c r="KD19" s="97"/>
      <c r="KE19" s="97"/>
      <c r="KF19" s="97"/>
      <c r="KG19" s="97"/>
      <c r="KH19" s="97"/>
      <c r="KI19" s="97"/>
      <c r="KJ19" s="97"/>
      <c r="KK19" s="97"/>
      <c r="KL19" s="97"/>
      <c r="KM19" s="97"/>
      <c r="KN19" s="97"/>
      <c r="KO19" s="97"/>
      <c r="KP19" s="97"/>
      <c r="KQ19" s="97"/>
      <c r="KR19" s="97"/>
      <c r="KS19" s="97"/>
      <c r="KT19" s="97"/>
      <c r="KU19" s="97"/>
      <c r="KV19" s="97"/>
      <c r="KW19" s="97"/>
      <c r="KX19" s="97"/>
      <c r="KY19" s="97"/>
      <c r="KZ19" s="97"/>
      <c r="LA19" s="97"/>
      <c r="LB19" s="97"/>
      <c r="LC19" s="97"/>
      <c r="LD19" s="97"/>
      <c r="LE19" s="97"/>
      <c r="LF19" s="97"/>
      <c r="LG19" s="97"/>
      <c r="LH19" s="97"/>
      <c r="LI19" s="97"/>
      <c r="LJ19" s="97"/>
      <c r="LK19" s="97"/>
      <c r="LL19" s="97"/>
      <c r="LM19" s="97"/>
      <c r="LN19" s="97"/>
      <c r="LO19" s="97"/>
      <c r="LP19" s="97"/>
      <c r="LQ19" s="97"/>
      <c r="LR19" s="97"/>
      <c r="LS19" s="97"/>
      <c r="LT19" s="97"/>
      <c r="LU19" s="97"/>
      <c r="LV19" s="97"/>
      <c r="LW19" s="97"/>
      <c r="LX19" s="97"/>
      <c r="LY19" s="97"/>
      <c r="LZ19" s="97"/>
      <c r="MA19" s="97"/>
      <c r="MB19" s="97"/>
      <c r="MC19" s="97"/>
      <c r="MD19" s="97"/>
      <c r="ME19" s="97"/>
      <c r="MF19" s="97"/>
      <c r="MG19" s="97"/>
      <c r="MH19" s="97"/>
      <c r="MI19" s="97"/>
      <c r="MJ19" s="97"/>
      <c r="MK19" s="97"/>
      <c r="ML19" s="97"/>
      <c r="MM19" s="97"/>
      <c r="MN19" s="97"/>
      <c r="MO19" s="97"/>
      <c r="MP19" s="97"/>
      <c r="MQ19" s="97"/>
      <c r="MR19" s="97"/>
      <c r="MS19" s="97"/>
      <c r="MT19" s="97"/>
      <c r="MU19" s="97"/>
      <c r="MV19" s="97"/>
      <c r="MW19" s="97"/>
      <c r="MX19" s="97"/>
      <c r="MY19" s="97"/>
      <c r="MZ19" s="97"/>
      <c r="NA19" s="97"/>
      <c r="NB19" s="97"/>
      <c r="NC19" s="97"/>
      <c r="ND19" s="97"/>
      <c r="NE19" s="97"/>
      <c r="NF19" s="97"/>
      <c r="NG19" s="97"/>
      <c r="NH19" s="97"/>
      <c r="NI19" s="97"/>
      <c r="NJ19" s="97"/>
      <c r="NK19" s="97"/>
      <c r="NL19" s="97"/>
      <c r="NM19" s="97"/>
      <c r="NN19" s="97"/>
      <c r="NO19" s="97"/>
      <c r="NP19" s="97"/>
      <c r="NQ19" s="97"/>
      <c r="NR19" s="97"/>
      <c r="NS19" s="97"/>
      <c r="NT19" s="97"/>
      <c r="NU19" s="97"/>
      <c r="NV19" s="97"/>
      <c r="NW19" s="97"/>
      <c r="NX19" s="97"/>
      <c r="NY19" s="97"/>
      <c r="NZ19" s="97"/>
      <c r="OA19" s="97"/>
      <c r="OB19" s="97"/>
      <c r="OC19" s="97"/>
      <c r="OD19" s="97"/>
      <c r="OE19" s="97"/>
      <c r="OF19" s="97"/>
      <c r="OG19" s="97"/>
      <c r="OH19" s="97"/>
      <c r="OI19" s="97"/>
      <c r="OJ19" s="97"/>
      <c r="OK19" s="97"/>
      <c r="OL19" s="97"/>
      <c r="OM19" s="97"/>
      <c r="ON19" s="97"/>
      <c r="OO19" s="97"/>
      <c r="OP19" s="97"/>
      <c r="OQ19" s="97"/>
      <c r="OR19" s="97"/>
      <c r="OS19" s="97"/>
      <c r="OT19" s="97"/>
      <c r="OU19" s="97"/>
      <c r="OV19" s="97"/>
      <c r="OW19" s="97"/>
      <c r="OX19" s="97"/>
      <c r="OY19" s="97"/>
      <c r="OZ19" s="97"/>
      <c r="PA19" s="97"/>
      <c r="PB19" s="97"/>
      <c r="PC19" s="97"/>
      <c r="PD19" s="97"/>
      <c r="PE19" s="97"/>
      <c r="PF19" s="97"/>
      <c r="PG19" s="97"/>
      <c r="PH19" s="97"/>
      <c r="PI19" s="97"/>
      <c r="PJ19" s="97"/>
      <c r="PK19" s="97"/>
      <c r="PL19" s="97"/>
      <c r="PM19" s="97"/>
      <c r="PN19" s="97"/>
      <c r="PO19" s="97"/>
      <c r="PP19" s="97"/>
      <c r="PQ19" s="97"/>
      <c r="PR19" s="97"/>
      <c r="PS19" s="97"/>
      <c r="PT19" s="97"/>
      <c r="PU19" s="97"/>
      <c r="PV19" s="97"/>
      <c r="PW19" s="97"/>
      <c r="PX19" s="97"/>
      <c r="PY19" s="97"/>
      <c r="PZ19" s="97"/>
      <c r="QA19" s="97"/>
      <c r="QB19" s="97"/>
      <c r="QC19" s="97"/>
      <c r="QD19" s="97"/>
      <c r="QE19" s="97"/>
      <c r="QF19" s="97"/>
      <c r="QG19" s="97"/>
      <c r="QH19" s="97"/>
      <c r="QI19" s="97"/>
      <c r="QJ19" s="97"/>
      <c r="QK19" s="97"/>
      <c r="QL19" s="97"/>
      <c r="QM19" s="97"/>
      <c r="QN19" s="97"/>
      <c r="QO19" s="97"/>
      <c r="QP19" s="97"/>
      <c r="QQ19" s="97"/>
      <c r="QR19" s="97"/>
      <c r="QS19" s="97"/>
      <c r="QT19" s="97"/>
      <c r="QU19" s="97"/>
      <c r="QV19" s="97"/>
      <c r="QW19" s="97"/>
      <c r="QX19" s="97"/>
      <c r="QY19" s="97"/>
      <c r="QZ19" s="97"/>
      <c r="RA19" s="97"/>
      <c r="RB19" s="97"/>
      <c r="RC19" s="97"/>
      <c r="RD19" s="97"/>
      <c r="RE19" s="97"/>
      <c r="RF19" s="97"/>
      <c r="RG19" s="97"/>
      <c r="RH19" s="97"/>
      <c r="RI19" s="97"/>
      <c r="RJ19" s="97"/>
      <c r="RK19" s="97"/>
      <c r="RL19" s="97"/>
      <c r="RM19" s="97"/>
      <c r="RN19" s="97"/>
      <c r="RO19" s="97"/>
      <c r="RP19" s="97"/>
      <c r="RQ19" s="97"/>
      <c r="RR19" s="97"/>
      <c r="RS19" s="97"/>
      <c r="RT19" s="97"/>
      <c r="RU19" s="97"/>
      <c r="RV19" s="97"/>
      <c r="RW19" s="97"/>
      <c r="RX19" s="97"/>
      <c r="RY19" s="97"/>
      <c r="RZ19" s="97"/>
      <c r="SA19" s="97"/>
      <c r="SB19" s="97"/>
      <c r="SN19" s="97"/>
      <c r="SO19" s="97"/>
      <c r="SP19" s="97"/>
      <c r="SQ19" s="97"/>
      <c r="SR19" s="97"/>
      <c r="SS19" s="97"/>
      <c r="ST19" s="97"/>
      <c r="SU19" s="97"/>
      <c r="SV19" s="97"/>
      <c r="SW19" s="97"/>
      <c r="SX19" s="97"/>
      <c r="SY19" s="97"/>
      <c r="SZ19" s="97"/>
      <c r="TA19" s="97"/>
      <c r="TB19" s="97"/>
      <c r="TC19" s="97"/>
      <c r="TD19" s="97"/>
      <c r="TE19" s="97"/>
      <c r="TF19" s="97"/>
      <c r="TG19" s="97"/>
      <c r="TH19" s="97"/>
      <c r="TI19" s="97"/>
      <c r="TJ19" s="97"/>
      <c r="TK19" s="97"/>
      <c r="TL19" s="97"/>
      <c r="TM19" s="97"/>
      <c r="TN19" s="97"/>
      <c r="TO19" s="97"/>
      <c r="TP19" s="97"/>
      <c r="TQ19" s="97"/>
      <c r="TR19" s="97"/>
      <c r="TS19" s="97"/>
      <c r="TT19" s="97"/>
      <c r="TU19" s="97"/>
      <c r="TV19" s="97"/>
      <c r="TW19" s="97"/>
      <c r="TX19" s="97"/>
      <c r="TY19" s="97"/>
      <c r="TZ19" s="97"/>
      <c r="UA19" s="97"/>
      <c r="UB19" s="97"/>
      <c r="UC19" s="97"/>
      <c r="UD19" s="97"/>
      <c r="UE19" s="97"/>
      <c r="UF19" s="97"/>
      <c r="UG19" s="97"/>
      <c r="UH19" s="97"/>
      <c r="UI19" s="97"/>
      <c r="UJ19" s="97"/>
      <c r="UK19" s="97"/>
      <c r="UL19" s="97"/>
      <c r="UM19" s="97"/>
      <c r="UN19" s="97"/>
      <c r="UO19" s="97"/>
      <c r="UP19" s="97"/>
      <c r="UQ19" s="97"/>
      <c r="UR19" s="97"/>
      <c r="US19" s="97"/>
      <c r="UT19" s="97"/>
      <c r="UU19" s="97"/>
      <c r="UV19" s="97"/>
      <c r="UW19" s="97"/>
      <c r="UX19" s="97"/>
      <c r="UY19" s="97"/>
      <c r="UZ19" s="97"/>
      <c r="VA19" s="97"/>
      <c r="VB19" s="97"/>
      <c r="VC19" s="97"/>
      <c r="VD19" s="97"/>
      <c r="VE19" s="97"/>
      <c r="VF19" s="97"/>
      <c r="VG19" s="97"/>
      <c r="VH19" s="97"/>
      <c r="VI19" s="97"/>
      <c r="VJ19" s="97"/>
      <c r="VK19" s="97"/>
      <c r="VL19" s="97"/>
      <c r="VM19" s="97"/>
      <c r="VN19" s="97"/>
      <c r="VO19" s="97"/>
      <c r="VP19" s="97"/>
      <c r="VQ19" s="97"/>
      <c r="VR19" s="97"/>
      <c r="VS19" s="97"/>
      <c r="VT19" s="97"/>
      <c r="VU19" s="97"/>
      <c r="VV19" s="97"/>
      <c r="VW19" s="97"/>
      <c r="VX19" s="97"/>
      <c r="VY19" s="97"/>
      <c r="VZ19" s="97"/>
      <c r="WA19" s="97"/>
      <c r="WB19" s="97"/>
      <c r="WC19" s="97"/>
      <c r="WD19" s="97"/>
      <c r="WE19" s="97"/>
      <c r="WF19" s="97"/>
      <c r="WG19" s="97"/>
      <c r="WH19" s="97"/>
      <c r="WI19" s="97"/>
      <c r="WJ19" s="97"/>
      <c r="WK19" s="97"/>
      <c r="WL19" s="97"/>
      <c r="WM19" s="97"/>
      <c r="WN19" s="97"/>
      <c r="WO19" s="97"/>
      <c r="WP19" s="97"/>
      <c r="WQ19" s="97"/>
      <c r="WR19" s="97"/>
      <c r="WS19" s="97"/>
      <c r="WT19" s="97"/>
      <c r="WU19" s="97"/>
      <c r="WV19" s="97"/>
      <c r="WW19" s="97"/>
      <c r="WX19" s="97"/>
      <c r="WY19" s="97"/>
      <c r="WZ19" s="97"/>
      <c r="XA19" s="97"/>
      <c r="XB19" s="97"/>
      <c r="XC19" s="97"/>
      <c r="XD19" s="97"/>
      <c r="XE19" s="97"/>
      <c r="XF19" s="97"/>
      <c r="XG19" s="97"/>
      <c r="XH19" s="97"/>
      <c r="XI19" s="97"/>
      <c r="XJ19" s="97"/>
      <c r="XK19" s="97"/>
      <c r="XL19" s="97"/>
      <c r="XM19" s="97"/>
      <c r="XN19" s="97"/>
      <c r="XO19" s="97"/>
      <c r="XP19" s="97"/>
      <c r="XQ19" s="97"/>
      <c r="XR19" s="97"/>
      <c r="XS19" s="97"/>
      <c r="XT19" s="97"/>
      <c r="XU19" s="97"/>
      <c r="XV19" s="97"/>
      <c r="XW19" s="97"/>
      <c r="XX19" s="97"/>
      <c r="XY19" s="97"/>
      <c r="XZ19" s="97"/>
      <c r="YA19" s="97"/>
      <c r="YB19" s="97"/>
      <c r="YC19" s="97"/>
      <c r="YD19" s="97"/>
      <c r="YE19" s="97"/>
      <c r="YF19" s="97"/>
      <c r="YG19" s="97"/>
      <c r="YH19" s="97"/>
      <c r="YI19" s="97"/>
      <c r="YJ19" s="97"/>
      <c r="YK19" s="97"/>
      <c r="YL19" s="97"/>
      <c r="YM19" s="97"/>
      <c r="YN19" s="97"/>
      <c r="YO19" s="97"/>
      <c r="YP19" s="97"/>
      <c r="YQ19" s="97"/>
      <c r="YR19" s="97"/>
      <c r="YS19" s="97"/>
      <c r="YT19" s="97"/>
      <c r="YU19" s="97"/>
      <c r="YV19" s="97"/>
      <c r="YW19" s="97"/>
      <c r="YX19" s="97"/>
      <c r="YY19" s="97"/>
      <c r="YZ19" s="97"/>
      <c r="ZA19" s="97"/>
      <c r="ZB19" s="97"/>
      <c r="ZC19" s="97"/>
      <c r="ZD19" s="97"/>
      <c r="ZE19" s="97"/>
      <c r="ZF19" s="97"/>
      <c r="ZG19" s="97"/>
      <c r="ZH19" s="97"/>
      <c r="ZI19" s="97"/>
      <c r="ZJ19" s="97"/>
      <c r="ZK19" s="97"/>
      <c r="ZL19" s="97"/>
      <c r="ZM19" s="97"/>
      <c r="ZN19" s="97"/>
      <c r="ZO19" s="97"/>
      <c r="ZP19" s="97"/>
      <c r="ZQ19" s="97"/>
      <c r="ZR19" s="97"/>
      <c r="ZS19" s="97"/>
      <c r="ZT19" s="97"/>
      <c r="ZU19" s="97"/>
      <c r="ZV19" s="97"/>
      <c r="ZW19" s="97"/>
      <c r="ZX19" s="97"/>
      <c r="ZY19" s="97"/>
      <c r="ZZ19" s="97"/>
      <c r="AAA19" s="97"/>
      <c r="AAB19" s="97"/>
      <c r="AAC19" s="97"/>
      <c r="AAD19" s="97"/>
      <c r="AAE19" s="97"/>
      <c r="AAF19" s="97"/>
      <c r="AAG19" s="97"/>
      <c r="AAH19" s="97"/>
      <c r="AAI19" s="97"/>
      <c r="AAJ19" s="97"/>
      <c r="AAK19" s="97"/>
      <c r="AAL19" s="97"/>
      <c r="AAM19" s="97"/>
      <c r="AAN19" s="97"/>
      <c r="AAO19" s="97"/>
      <c r="AAP19" s="97"/>
      <c r="AAQ19" s="97"/>
      <c r="AAR19" s="97"/>
      <c r="AAS19" s="97"/>
      <c r="AAT19" s="97"/>
      <c r="AAU19" s="97"/>
      <c r="AAV19" s="97"/>
      <c r="AAW19" s="97"/>
      <c r="AAX19" s="97"/>
      <c r="AAY19" s="97"/>
      <c r="AAZ19" s="97"/>
      <c r="ABA19" s="97"/>
      <c r="ABB19" s="97"/>
      <c r="ABC19" s="97"/>
      <c r="ABD19" s="97"/>
      <c r="ABE19" s="97"/>
      <c r="ABF19" s="97"/>
      <c r="ABG19" s="97"/>
      <c r="ABH19" s="97"/>
      <c r="ABI19" s="97"/>
      <c r="ABJ19" s="97"/>
      <c r="ABK19" s="97"/>
      <c r="ABL19" s="97"/>
      <c r="ABM19" s="97"/>
      <c r="ABN19" s="97"/>
      <c r="ABO19" s="97"/>
      <c r="ABP19" s="97"/>
      <c r="ABQ19" s="97"/>
      <c r="ABR19" s="97"/>
      <c r="ABS19" s="97"/>
      <c r="ABT19" s="97"/>
      <c r="ABU19" s="97"/>
      <c r="ABV19" s="97"/>
      <c r="ABW19" s="97"/>
      <c r="ABX19" s="97"/>
      <c r="ACJ19" s="97"/>
      <c r="ACK19" s="97"/>
      <c r="ACL19" s="97"/>
      <c r="ACM19" s="97"/>
      <c r="ACN19" s="97"/>
      <c r="ACO19" s="97"/>
      <c r="ACP19" s="97"/>
      <c r="ACQ19" s="97"/>
      <c r="ACR19" s="97"/>
      <c r="ACS19" s="97"/>
      <c r="ACT19" s="97"/>
      <c r="ACU19" s="97"/>
      <c r="ACV19" s="97"/>
      <c r="ACW19" s="97"/>
      <c r="ACX19" s="97"/>
      <c r="ACY19" s="97"/>
      <c r="ACZ19" s="97"/>
      <c r="ADA19" s="97"/>
      <c r="ADB19" s="97"/>
      <c r="ADC19" s="97"/>
      <c r="ADD19" s="97"/>
      <c r="ADE19" s="97"/>
      <c r="ADF19" s="97"/>
      <c r="ADG19" s="97"/>
      <c r="ADH19" s="97"/>
      <c r="ADI19" s="97"/>
      <c r="ADJ19" s="97"/>
      <c r="ADK19" s="97"/>
      <c r="ADL19" s="97"/>
      <c r="ADM19" s="97"/>
      <c r="ADN19" s="97"/>
      <c r="ADO19" s="97"/>
      <c r="ADP19" s="97"/>
      <c r="ADQ19" s="97"/>
      <c r="ADR19" s="97"/>
      <c r="ADS19" s="97"/>
      <c r="ADT19" s="97"/>
      <c r="ADU19" s="97"/>
      <c r="ADV19" s="97"/>
      <c r="ADW19" s="97"/>
      <c r="ADX19" s="97"/>
      <c r="ADY19" s="97"/>
      <c r="ADZ19" s="97"/>
      <c r="AEA19" s="97"/>
      <c r="AEB19" s="97"/>
      <c r="AEC19" s="97"/>
      <c r="AED19" s="97"/>
      <c r="AEE19" s="97"/>
      <c r="AEF19" s="97"/>
      <c r="AEG19" s="97"/>
      <c r="AEH19" s="97"/>
      <c r="AEI19" s="97"/>
      <c r="AEJ19" s="97"/>
      <c r="AEK19" s="97"/>
      <c r="AEL19" s="97"/>
      <c r="AEM19" s="97"/>
      <c r="AEN19" s="97"/>
      <c r="AEO19" s="97"/>
      <c r="AEP19" s="97"/>
      <c r="AEQ19" s="97"/>
      <c r="AER19" s="97"/>
      <c r="AES19" s="97"/>
      <c r="AET19" s="97"/>
      <c r="AEU19" s="97"/>
      <c r="AEV19" s="97"/>
      <c r="AEW19" s="97"/>
      <c r="AEX19" s="97"/>
      <c r="AEY19" s="97"/>
      <c r="AEZ19" s="97"/>
      <c r="AFA19" s="97"/>
      <c r="AFB19" s="97"/>
      <c r="AFC19" s="97"/>
      <c r="AFD19" s="97"/>
      <c r="AFE19" s="97"/>
      <c r="AFF19" s="97"/>
      <c r="AFG19" s="97"/>
      <c r="AFH19" s="97"/>
      <c r="AFI19" s="97"/>
      <c r="AFJ19" s="97"/>
      <c r="AFK19" s="97"/>
      <c r="AFL19" s="97"/>
      <c r="AFM19" s="97"/>
      <c r="AFN19" s="97"/>
      <c r="AFO19" s="97"/>
      <c r="AFP19" s="97"/>
      <c r="AFQ19" s="97"/>
      <c r="AFR19" s="97"/>
      <c r="AFS19" s="97"/>
      <c r="AFT19" s="97"/>
      <c r="AFU19" s="97"/>
      <c r="AFV19" s="97"/>
      <c r="AFW19" s="97"/>
      <c r="AFX19" s="97"/>
      <c r="AFY19" s="97"/>
      <c r="AFZ19" s="97"/>
      <c r="AGA19" s="97"/>
      <c r="AGB19" s="97"/>
      <c r="AGC19" s="97"/>
      <c r="AGD19" s="97"/>
      <c r="AGE19" s="97"/>
      <c r="AGF19" s="97"/>
      <c r="AGG19" s="97"/>
      <c r="AGH19" s="97"/>
      <c r="AGI19" s="97"/>
      <c r="AGJ19" s="97"/>
      <c r="AGK19" s="97"/>
      <c r="AGL19" s="97"/>
      <c r="AGM19" s="97"/>
      <c r="AGN19" s="97"/>
      <c r="AGO19" s="97"/>
      <c r="AGP19" s="97"/>
      <c r="AGQ19" s="97"/>
      <c r="AGR19" s="97"/>
      <c r="AGS19" s="97"/>
      <c r="AGT19" s="97"/>
      <c r="AGU19" s="97"/>
      <c r="AGV19" s="97"/>
      <c r="AGW19" s="97"/>
      <c r="AGX19" s="97"/>
      <c r="AGY19" s="97"/>
      <c r="AGZ19" s="97"/>
      <c r="AHA19" s="97"/>
      <c r="AHB19" s="97"/>
      <c r="AHC19" s="97"/>
      <c r="AHD19" s="97"/>
      <c r="AHE19" s="97"/>
      <c r="AHF19" s="97"/>
      <c r="AHG19" s="97"/>
      <c r="AHH19" s="97"/>
      <c r="AHI19" s="97"/>
      <c r="AHJ19" s="97"/>
      <c r="AHK19" s="97"/>
      <c r="AHL19" s="97"/>
      <c r="AHM19" s="97"/>
      <c r="AHN19" s="97"/>
      <c r="AHO19" s="97"/>
      <c r="AHP19" s="97"/>
      <c r="AHQ19" s="97"/>
      <c r="AHR19" s="97"/>
      <c r="AHS19" s="97"/>
      <c r="AHT19" s="97"/>
      <c r="AHU19" s="97"/>
      <c r="AHV19" s="97"/>
      <c r="AHW19" s="97"/>
      <c r="AHX19" s="97"/>
      <c r="AHY19" s="97"/>
      <c r="AHZ19" s="97"/>
      <c r="AIA19" s="97"/>
      <c r="AIB19" s="97"/>
      <c r="AIC19" s="97"/>
      <c r="AID19" s="97"/>
      <c r="AIE19" s="97"/>
      <c r="AIF19" s="97"/>
      <c r="AIG19" s="97"/>
      <c r="AIH19" s="97"/>
      <c r="AII19" s="97"/>
      <c r="AIJ19" s="97"/>
      <c r="AIK19" s="97"/>
      <c r="AIL19" s="97"/>
      <c r="AIM19" s="97"/>
      <c r="AIN19" s="97"/>
      <c r="AIO19" s="97"/>
      <c r="AIP19" s="97"/>
      <c r="AIQ19" s="97"/>
      <c r="AIR19" s="97"/>
      <c r="AIS19" s="97"/>
      <c r="AIT19" s="97"/>
      <c r="AIU19" s="97"/>
      <c r="AIV19" s="97"/>
      <c r="AIW19" s="97"/>
      <c r="AIX19" s="97"/>
      <c r="AIY19" s="97"/>
      <c r="AIZ19" s="97"/>
      <c r="AJA19" s="97"/>
      <c r="AJB19" s="97"/>
      <c r="AJC19" s="97"/>
      <c r="AJD19" s="97"/>
      <c r="AJE19" s="97"/>
      <c r="AJF19" s="97"/>
      <c r="AJG19" s="97"/>
      <c r="AJH19" s="97"/>
      <c r="AJI19" s="97"/>
      <c r="AJJ19" s="97"/>
      <c r="AJK19" s="97"/>
      <c r="AJL19" s="97"/>
      <c r="AJM19" s="97"/>
      <c r="AJN19" s="97"/>
      <c r="AJO19" s="97"/>
      <c r="AJP19" s="97"/>
      <c r="AJQ19" s="97"/>
      <c r="AJR19" s="97"/>
      <c r="AJS19" s="97"/>
      <c r="AJT19" s="97"/>
      <c r="AJU19" s="97"/>
      <c r="AJV19" s="97"/>
      <c r="AJW19" s="97"/>
      <c r="AJX19" s="97"/>
      <c r="AJY19" s="97"/>
      <c r="AJZ19" s="97"/>
      <c r="AKA19" s="97"/>
      <c r="AKB19" s="97"/>
      <c r="AKC19" s="97"/>
      <c r="AKD19" s="97"/>
      <c r="AKE19" s="97"/>
      <c r="AKF19" s="97"/>
      <c r="AKG19" s="97"/>
      <c r="AKH19" s="97"/>
      <c r="AKI19" s="97"/>
      <c r="AKJ19" s="97"/>
      <c r="AKK19" s="97"/>
      <c r="AKL19" s="97"/>
      <c r="AKM19" s="97"/>
      <c r="AKN19" s="97"/>
      <c r="AKO19" s="97"/>
      <c r="AKP19" s="97"/>
      <c r="AKQ19" s="97"/>
      <c r="AKR19" s="97"/>
      <c r="AKS19" s="97"/>
      <c r="AKT19" s="97"/>
      <c r="AKU19" s="97"/>
      <c r="AKV19" s="97"/>
      <c r="AKW19" s="97"/>
      <c r="AKX19" s="97"/>
      <c r="AKY19" s="97"/>
      <c r="AKZ19" s="97"/>
      <c r="ALA19" s="97"/>
      <c r="ALB19" s="97"/>
      <c r="ALC19" s="97"/>
      <c r="ALD19" s="97"/>
      <c r="ALE19" s="97"/>
      <c r="ALF19" s="97"/>
      <c r="ALG19" s="97"/>
      <c r="ALH19" s="97"/>
      <c r="ALI19" s="97"/>
      <c r="ALJ19" s="97"/>
      <c r="ALK19" s="97"/>
      <c r="ALL19" s="97"/>
      <c r="ALM19" s="97"/>
      <c r="ALN19" s="97"/>
      <c r="ALO19" s="97"/>
      <c r="ALP19" s="97"/>
      <c r="ALQ19" s="97"/>
      <c r="ALR19" s="97"/>
      <c r="ALS19" s="97"/>
      <c r="ALT19" s="97"/>
      <c r="AMF19" s="97"/>
      <c r="AMG19" s="97"/>
      <c r="AMH19" s="97"/>
      <c r="AMI19" s="97"/>
      <c r="AMJ19" s="97"/>
      <c r="AMK19" s="97"/>
      <c r="AML19" s="97"/>
      <c r="AMM19" s="97"/>
      <c r="AMN19" s="97"/>
      <c r="AMO19" s="97"/>
      <c r="AMP19" s="97"/>
      <c r="AMQ19" s="97"/>
      <c r="AMR19" s="97"/>
      <c r="AMS19" s="97"/>
      <c r="AMT19" s="97"/>
      <c r="AMU19" s="97"/>
      <c r="AMV19" s="97"/>
      <c r="AMW19" s="97"/>
      <c r="AMX19" s="97"/>
      <c r="AMY19" s="97"/>
      <c r="AMZ19" s="97"/>
      <c r="ANA19" s="97"/>
      <c r="ANB19" s="97"/>
      <c r="ANC19" s="97"/>
      <c r="AND19" s="97"/>
      <c r="ANE19" s="97"/>
      <c r="ANF19" s="97"/>
      <c r="ANG19" s="97"/>
      <c r="ANH19" s="97"/>
      <c r="ANI19" s="97"/>
      <c r="ANJ19" s="97"/>
      <c r="ANK19" s="97"/>
      <c r="ANL19" s="97"/>
      <c r="ANM19" s="97"/>
      <c r="ANN19" s="97"/>
      <c r="ANO19" s="97"/>
      <c r="ANP19" s="97"/>
      <c r="ANQ19" s="97"/>
      <c r="ANR19" s="97"/>
      <c r="ANS19" s="97"/>
      <c r="ANT19" s="97"/>
      <c r="ANU19" s="97"/>
      <c r="ANV19" s="97"/>
      <c r="ANW19" s="97"/>
      <c r="ANX19" s="97"/>
      <c r="ANY19" s="97"/>
      <c r="ANZ19" s="97"/>
      <c r="AOA19" s="97"/>
      <c r="AOB19" s="97"/>
      <c r="AOC19" s="97"/>
      <c r="AOD19" s="97"/>
      <c r="AOE19" s="97"/>
      <c r="AOF19" s="97"/>
      <c r="AOG19" s="97"/>
      <c r="AOH19" s="97"/>
      <c r="AOI19" s="97"/>
      <c r="AOJ19" s="97"/>
      <c r="AOK19" s="97"/>
      <c r="AOL19" s="97"/>
      <c r="AOM19" s="97"/>
      <c r="AON19" s="97"/>
      <c r="AOO19" s="97"/>
      <c r="AOP19" s="97"/>
      <c r="AOQ19" s="97"/>
      <c r="AOR19" s="97"/>
      <c r="AOS19" s="97"/>
      <c r="AOT19" s="97"/>
      <c r="AOU19" s="97"/>
      <c r="AOV19" s="97"/>
      <c r="AOW19" s="97"/>
      <c r="AOX19" s="97"/>
      <c r="AOY19" s="97"/>
      <c r="AOZ19" s="97"/>
      <c r="APA19" s="97"/>
      <c r="APB19" s="97"/>
      <c r="APC19" s="97"/>
      <c r="APD19" s="97"/>
      <c r="APE19" s="97"/>
      <c r="APF19" s="97"/>
      <c r="APG19" s="97"/>
      <c r="APH19" s="97"/>
      <c r="API19" s="97"/>
      <c r="APJ19" s="97"/>
      <c r="APK19" s="97"/>
      <c r="APL19" s="97"/>
      <c r="APM19" s="97"/>
      <c r="APN19" s="97"/>
      <c r="APO19" s="97"/>
      <c r="APP19" s="97"/>
      <c r="APQ19" s="97"/>
      <c r="APR19" s="97"/>
      <c r="APS19" s="97"/>
      <c r="APT19" s="97"/>
      <c r="APU19" s="97"/>
      <c r="APV19" s="97"/>
      <c r="APW19" s="97"/>
      <c r="APX19" s="97"/>
      <c r="APY19" s="97"/>
      <c r="APZ19" s="97"/>
      <c r="AQA19" s="97"/>
      <c r="AQB19" s="97"/>
      <c r="AQC19" s="97"/>
      <c r="AQD19" s="97"/>
      <c r="AQE19" s="97"/>
      <c r="AQF19" s="97"/>
      <c r="AQG19" s="97"/>
      <c r="AQH19" s="97"/>
      <c r="AQI19" s="97"/>
      <c r="AQJ19" s="97"/>
      <c r="AQK19" s="97"/>
      <c r="AQL19" s="97"/>
      <c r="AQM19" s="97"/>
      <c r="AQN19" s="97"/>
      <c r="AQO19" s="97"/>
      <c r="AQP19" s="97"/>
      <c r="AQQ19" s="97"/>
      <c r="AQR19" s="97"/>
      <c r="AQS19" s="97"/>
      <c r="AQT19" s="97"/>
      <c r="AQU19" s="97"/>
      <c r="AQV19" s="97"/>
      <c r="AQW19" s="97"/>
      <c r="AQX19" s="97"/>
      <c r="AQY19" s="97"/>
      <c r="AQZ19" s="97"/>
      <c r="ARA19" s="97"/>
      <c r="ARB19" s="97"/>
      <c r="ARC19" s="97"/>
      <c r="ARD19" s="97"/>
      <c r="ARE19" s="97"/>
      <c r="ARF19" s="97"/>
      <c r="ARG19" s="97"/>
      <c r="ARH19" s="97"/>
      <c r="ARI19" s="97"/>
      <c r="ARJ19" s="97"/>
      <c r="ARK19" s="97"/>
      <c r="ARL19" s="97"/>
      <c r="ARM19" s="97"/>
      <c r="ARN19" s="97"/>
      <c r="ARO19" s="97"/>
      <c r="ARP19" s="97"/>
      <c r="ARQ19" s="97"/>
      <c r="ARR19" s="97"/>
      <c r="ARS19" s="97"/>
      <c r="ART19" s="97"/>
      <c r="ARU19" s="97"/>
      <c r="ARV19" s="97"/>
      <c r="ARW19" s="97"/>
      <c r="ARX19" s="97"/>
      <c r="ARY19" s="97"/>
      <c r="ARZ19" s="97"/>
      <c r="ASA19" s="97"/>
      <c r="ASB19" s="97"/>
      <c r="ASC19" s="97"/>
      <c r="ASD19" s="97"/>
      <c r="ASE19" s="97"/>
      <c r="ASF19" s="97"/>
      <c r="ASG19" s="97"/>
      <c r="ASH19" s="97"/>
      <c r="ASI19" s="97"/>
      <c r="ASJ19" s="97"/>
      <c r="ASK19" s="97"/>
      <c r="ASL19" s="97"/>
      <c r="ASM19" s="97"/>
      <c r="ASN19" s="97"/>
      <c r="ASO19" s="97"/>
      <c r="ASP19" s="97"/>
      <c r="ASQ19" s="97"/>
      <c r="ASR19" s="97"/>
      <c r="ASS19" s="97"/>
      <c r="AST19" s="97"/>
      <c r="ASU19" s="97"/>
      <c r="ASV19" s="97"/>
      <c r="ASW19" s="97"/>
      <c r="ASX19" s="97"/>
      <c r="ASY19" s="97"/>
      <c r="ASZ19" s="97"/>
      <c r="ATA19" s="97"/>
      <c r="ATB19" s="97"/>
      <c r="ATC19" s="97"/>
      <c r="ATD19" s="97"/>
      <c r="ATE19" s="97"/>
      <c r="ATF19" s="97"/>
      <c r="ATG19" s="97"/>
      <c r="ATH19" s="97"/>
      <c r="ATI19" s="97"/>
      <c r="ATJ19" s="97"/>
      <c r="ATK19" s="97"/>
      <c r="ATL19" s="97"/>
      <c r="ATM19" s="97"/>
      <c r="ATN19" s="97"/>
      <c r="ATO19" s="97"/>
      <c r="ATP19" s="97"/>
      <c r="ATQ19" s="97"/>
      <c r="ATR19" s="97"/>
      <c r="ATS19" s="97"/>
      <c r="ATT19" s="97"/>
      <c r="ATU19" s="97"/>
      <c r="ATV19" s="97"/>
      <c r="ATW19" s="97"/>
      <c r="ATX19" s="97"/>
      <c r="ATY19" s="97"/>
      <c r="ATZ19" s="97"/>
      <c r="AUA19" s="97"/>
      <c r="AUB19" s="97"/>
      <c r="AUC19" s="97"/>
      <c r="AUD19" s="97"/>
      <c r="AUE19" s="97"/>
      <c r="AUF19" s="97"/>
      <c r="AUG19" s="97"/>
      <c r="AUH19" s="97"/>
      <c r="AUI19" s="97"/>
      <c r="AUJ19" s="97"/>
      <c r="AUK19" s="97"/>
      <c r="AUL19" s="97"/>
      <c r="AUM19" s="97"/>
      <c r="AUN19" s="97"/>
      <c r="AUO19" s="97"/>
      <c r="AUP19" s="97"/>
      <c r="AUQ19" s="97"/>
      <c r="AUR19" s="97"/>
      <c r="AUS19" s="97"/>
      <c r="AUT19" s="97"/>
      <c r="AUU19" s="97"/>
      <c r="AUV19" s="97"/>
      <c r="AUW19" s="97"/>
      <c r="AUX19" s="97"/>
      <c r="AUY19" s="97"/>
      <c r="AUZ19" s="97"/>
      <c r="AVA19" s="97"/>
      <c r="AVB19" s="97"/>
      <c r="AVC19" s="97"/>
      <c r="AVD19" s="97"/>
      <c r="AVE19" s="97"/>
      <c r="AVF19" s="97"/>
      <c r="AVG19" s="97"/>
      <c r="AVH19" s="97"/>
      <c r="AVI19" s="97"/>
      <c r="AVJ19" s="97"/>
      <c r="AVK19" s="97"/>
      <c r="AVL19" s="97"/>
      <c r="AVM19" s="97"/>
      <c r="AVN19" s="97"/>
      <c r="AVO19" s="97"/>
      <c r="AVP19" s="97"/>
      <c r="AWB19" s="97"/>
      <c r="AWC19" s="97"/>
      <c r="AWD19" s="97"/>
      <c r="AWE19" s="97"/>
      <c r="AWF19" s="97"/>
      <c r="AWG19" s="97"/>
      <c r="AWH19" s="97"/>
      <c r="AWI19" s="97"/>
      <c r="AWJ19" s="97"/>
      <c r="AWK19" s="97"/>
      <c r="AWL19" s="97"/>
      <c r="AWM19" s="97"/>
      <c r="AWN19" s="97"/>
      <c r="AWO19" s="97"/>
      <c r="AWP19" s="97"/>
      <c r="AWQ19" s="97"/>
      <c r="AWR19" s="97"/>
      <c r="AWS19" s="97"/>
      <c r="AWT19" s="97"/>
      <c r="AWU19" s="97"/>
      <c r="AWV19" s="97"/>
      <c r="AWW19" s="97"/>
      <c r="AWX19" s="97"/>
      <c r="AWY19" s="97"/>
      <c r="AWZ19" s="97"/>
      <c r="AXA19" s="97"/>
      <c r="AXB19" s="97"/>
      <c r="AXC19" s="97"/>
      <c r="AXD19" s="97"/>
      <c r="AXE19" s="97"/>
      <c r="AXF19" s="97"/>
      <c r="AXG19" s="97"/>
      <c r="AXH19" s="97"/>
      <c r="AXI19" s="97"/>
      <c r="AXJ19" s="97"/>
      <c r="AXK19" s="97"/>
      <c r="AXL19" s="97"/>
      <c r="AXM19" s="97"/>
      <c r="AXN19" s="97"/>
      <c r="AXO19" s="97"/>
      <c r="AXP19" s="97"/>
      <c r="AXQ19" s="97"/>
      <c r="AXR19" s="97"/>
      <c r="AXS19" s="97"/>
      <c r="AXT19" s="97"/>
      <c r="AXU19" s="97"/>
      <c r="AXV19" s="97"/>
      <c r="AXW19" s="97"/>
      <c r="AXX19" s="97"/>
      <c r="AXY19" s="97"/>
      <c r="AXZ19" s="97"/>
      <c r="AYA19" s="97"/>
      <c r="AYB19" s="97"/>
      <c r="AYC19" s="97"/>
      <c r="AYD19" s="97"/>
      <c r="AYE19" s="97"/>
      <c r="AYF19" s="97"/>
      <c r="AYG19" s="97"/>
      <c r="AYH19" s="97"/>
      <c r="AYI19" s="97"/>
      <c r="AYJ19" s="97"/>
      <c r="AYK19" s="97"/>
      <c r="AYL19" s="97"/>
      <c r="AYM19" s="97"/>
      <c r="AYN19" s="97"/>
      <c r="AYO19" s="97"/>
      <c r="AYP19" s="97"/>
      <c r="AYQ19" s="97"/>
      <c r="AYR19" s="97"/>
      <c r="AYS19" s="97"/>
      <c r="AYT19" s="97"/>
      <c r="AYU19" s="97"/>
      <c r="AYV19" s="97"/>
      <c r="AYW19" s="97"/>
      <c r="AYX19" s="97"/>
      <c r="AYY19" s="97"/>
      <c r="AYZ19" s="97"/>
      <c r="AZA19" s="97"/>
      <c r="AZB19" s="97"/>
      <c r="AZC19" s="97"/>
      <c r="AZD19" s="97"/>
      <c r="AZE19" s="97"/>
      <c r="AZF19" s="97"/>
      <c r="AZG19" s="97"/>
      <c r="AZH19" s="97"/>
      <c r="AZI19" s="97"/>
      <c r="AZJ19" s="97"/>
      <c r="AZK19" s="97"/>
      <c r="AZL19" s="97"/>
      <c r="AZM19" s="97"/>
      <c r="AZN19" s="97"/>
      <c r="AZO19" s="97"/>
      <c r="AZP19" s="97"/>
      <c r="AZQ19" s="97"/>
      <c r="AZR19" s="97"/>
      <c r="AZS19" s="97"/>
      <c r="AZT19" s="97"/>
      <c r="AZU19" s="97"/>
      <c r="AZV19" s="97"/>
      <c r="AZW19" s="97"/>
      <c r="AZX19" s="97"/>
      <c r="AZY19" s="97"/>
      <c r="AZZ19" s="97"/>
      <c r="BAA19" s="97"/>
      <c r="BAB19" s="97"/>
      <c r="BAC19" s="97"/>
      <c r="BAD19" s="97"/>
      <c r="BAE19" s="97"/>
      <c r="BAF19" s="97"/>
      <c r="BAG19" s="97"/>
      <c r="BAH19" s="97"/>
      <c r="BAI19" s="97"/>
      <c r="BAJ19" s="97"/>
      <c r="BAK19" s="97"/>
      <c r="BAL19" s="97"/>
      <c r="BAM19" s="97"/>
      <c r="BAN19" s="97"/>
      <c r="BAO19" s="97"/>
      <c r="BAP19" s="97"/>
      <c r="BAQ19" s="97"/>
      <c r="BAR19" s="97"/>
      <c r="BAS19" s="97"/>
      <c r="BAT19" s="97"/>
      <c r="BAU19" s="97"/>
      <c r="BAV19" s="97"/>
      <c r="BAW19" s="97"/>
      <c r="BAX19" s="97"/>
      <c r="BAY19" s="97"/>
      <c r="BAZ19" s="97"/>
      <c r="BBA19" s="97"/>
      <c r="BBB19" s="97"/>
      <c r="BBC19" s="97"/>
      <c r="BBD19" s="97"/>
      <c r="BBE19" s="97"/>
      <c r="BBF19" s="97"/>
      <c r="BBG19" s="97"/>
      <c r="BBH19" s="97"/>
      <c r="BBI19" s="97"/>
      <c r="BBJ19" s="97"/>
      <c r="BBK19" s="97"/>
      <c r="BBL19" s="97"/>
      <c r="BBM19" s="97"/>
      <c r="BBN19" s="97"/>
      <c r="BBO19" s="97"/>
      <c r="BBP19" s="97"/>
      <c r="BBQ19" s="97"/>
      <c r="BBR19" s="97"/>
      <c r="BBS19" s="97"/>
      <c r="BBT19" s="97"/>
      <c r="BBU19" s="97"/>
      <c r="BBV19" s="97"/>
      <c r="BBW19" s="97"/>
      <c r="BBX19" s="97"/>
      <c r="BBY19" s="97"/>
      <c r="BBZ19" s="97"/>
      <c r="BCA19" s="97"/>
      <c r="BCB19" s="97"/>
      <c r="BCC19" s="97"/>
      <c r="BCD19" s="97"/>
      <c r="BCE19" s="97"/>
      <c r="BCF19" s="97"/>
      <c r="BCG19" s="97"/>
      <c r="BCH19" s="97"/>
      <c r="BCI19" s="97"/>
      <c r="BCJ19" s="97"/>
      <c r="BCK19" s="97"/>
      <c r="BCL19" s="97"/>
      <c r="BCM19" s="97"/>
      <c r="BCN19" s="97"/>
      <c r="BCO19" s="97"/>
      <c r="BCP19" s="97"/>
      <c r="BCQ19" s="97"/>
      <c r="BCR19" s="97"/>
      <c r="BCS19" s="97"/>
      <c r="BCT19" s="97"/>
      <c r="BCU19" s="97"/>
      <c r="BCV19" s="97"/>
      <c r="BCW19" s="97"/>
      <c r="BCX19" s="97"/>
      <c r="BCY19" s="97"/>
      <c r="BCZ19" s="97"/>
      <c r="BDA19" s="97"/>
      <c r="BDB19" s="97"/>
      <c r="BDC19" s="97"/>
      <c r="BDD19" s="97"/>
      <c r="BDE19" s="97"/>
      <c r="BDF19" s="97"/>
      <c r="BDG19" s="97"/>
      <c r="BDH19" s="97"/>
      <c r="BDI19" s="97"/>
      <c r="BDJ19" s="97"/>
      <c r="BDK19" s="97"/>
      <c r="BDL19" s="97"/>
      <c r="BDM19" s="97"/>
      <c r="BDN19" s="97"/>
      <c r="BDO19" s="97"/>
      <c r="BDP19" s="97"/>
      <c r="BDQ19" s="97"/>
      <c r="BDR19" s="97"/>
      <c r="BDS19" s="97"/>
      <c r="BDT19" s="97"/>
      <c r="BDU19" s="97"/>
      <c r="BDV19" s="97"/>
      <c r="BDW19" s="97"/>
      <c r="BDX19" s="97"/>
      <c r="BDY19" s="97"/>
      <c r="BDZ19" s="97"/>
      <c r="BEA19" s="97"/>
      <c r="BEB19" s="97"/>
      <c r="BEC19" s="97"/>
      <c r="BED19" s="97"/>
      <c r="BEE19" s="97"/>
      <c r="BEF19" s="97"/>
      <c r="BEG19" s="97"/>
      <c r="BEH19" s="97"/>
      <c r="BEI19" s="97"/>
      <c r="BEJ19" s="97"/>
      <c r="BEK19" s="97"/>
      <c r="BEL19" s="97"/>
      <c r="BEM19" s="97"/>
      <c r="BEN19" s="97"/>
      <c r="BEO19" s="97"/>
      <c r="BEP19" s="97"/>
      <c r="BEQ19" s="97"/>
      <c r="BER19" s="97"/>
      <c r="BES19" s="97"/>
      <c r="BET19" s="97"/>
      <c r="BEU19" s="97"/>
      <c r="BEV19" s="97"/>
      <c r="BEW19" s="97"/>
      <c r="BEX19" s="97"/>
      <c r="BEY19" s="97"/>
      <c r="BEZ19" s="97"/>
      <c r="BFA19" s="97"/>
      <c r="BFB19" s="97"/>
      <c r="BFC19" s="97"/>
      <c r="BFD19" s="97"/>
      <c r="BFE19" s="97"/>
      <c r="BFF19" s="97"/>
      <c r="BFG19" s="97"/>
      <c r="BFH19" s="97"/>
      <c r="BFI19" s="97"/>
      <c r="BFJ19" s="97"/>
      <c r="BFK19" s="97"/>
      <c r="BFL19" s="97"/>
      <c r="BFX19" s="97"/>
      <c r="BFY19" s="97"/>
      <c r="BFZ19" s="97"/>
      <c r="BGA19" s="97"/>
      <c r="BGB19" s="97"/>
      <c r="BGC19" s="97"/>
      <c r="BGD19" s="97"/>
      <c r="BGE19" s="97"/>
      <c r="BGF19" s="97"/>
      <c r="BGG19" s="97"/>
      <c r="BGH19" s="97"/>
      <c r="BGI19" s="97"/>
      <c r="BGJ19" s="97"/>
      <c r="BGK19" s="97"/>
      <c r="BGL19" s="97"/>
      <c r="BGM19" s="97"/>
      <c r="BGN19" s="97"/>
      <c r="BGO19" s="97"/>
      <c r="BGP19" s="97"/>
      <c r="BGQ19" s="97"/>
      <c r="BGR19" s="97"/>
      <c r="BGS19" s="97"/>
      <c r="BGT19" s="97"/>
      <c r="BGU19" s="97"/>
      <c r="BGV19" s="97"/>
      <c r="BGW19" s="97"/>
      <c r="BGX19" s="97"/>
      <c r="BGY19" s="97"/>
      <c r="BGZ19" s="97"/>
      <c r="BHA19" s="97"/>
      <c r="BHB19" s="97"/>
      <c r="BHC19" s="97"/>
      <c r="BHD19" s="97"/>
      <c r="BHE19" s="97"/>
      <c r="BHF19" s="97"/>
      <c r="BHG19" s="97"/>
      <c r="BHH19" s="97"/>
      <c r="BHI19" s="97"/>
      <c r="BHJ19" s="97"/>
      <c r="BHK19" s="97"/>
      <c r="BHL19" s="97"/>
      <c r="BHM19" s="97"/>
      <c r="BHN19" s="97"/>
      <c r="BHO19" s="97"/>
      <c r="BHP19" s="97"/>
      <c r="BHQ19" s="97"/>
      <c r="BHR19" s="97"/>
      <c r="BHS19" s="97"/>
      <c r="BHT19" s="97"/>
      <c r="BHU19" s="97"/>
      <c r="BHV19" s="97"/>
      <c r="BHW19" s="97"/>
      <c r="BHX19" s="97"/>
      <c r="BHY19" s="97"/>
      <c r="BHZ19" s="97"/>
      <c r="BIA19" s="97"/>
      <c r="BIB19" s="97"/>
      <c r="BIC19" s="97"/>
      <c r="BID19" s="97"/>
      <c r="BIE19" s="97"/>
      <c r="BIF19" s="97"/>
      <c r="BIG19" s="97"/>
      <c r="BIH19" s="97"/>
      <c r="BII19" s="97"/>
      <c r="BIJ19" s="97"/>
      <c r="BIK19" s="97"/>
      <c r="BIL19" s="97"/>
      <c r="BIM19" s="97"/>
      <c r="BIN19" s="97"/>
      <c r="BIO19" s="97"/>
      <c r="BIP19" s="97"/>
      <c r="BIQ19" s="97"/>
      <c r="BIR19" s="97"/>
      <c r="BIS19" s="97"/>
      <c r="BIT19" s="97"/>
      <c r="BIU19" s="97"/>
      <c r="BIV19" s="97"/>
      <c r="BIW19" s="97"/>
      <c r="BIX19" s="97"/>
      <c r="BIY19" s="97"/>
      <c r="BIZ19" s="97"/>
      <c r="BJA19" s="97"/>
      <c r="BJB19" s="97"/>
      <c r="BJC19" s="97"/>
      <c r="BJD19" s="97"/>
      <c r="BJE19" s="97"/>
      <c r="BJF19" s="97"/>
      <c r="BJG19" s="97"/>
      <c r="BJH19" s="97"/>
      <c r="BJI19" s="97"/>
      <c r="BJJ19" s="97"/>
      <c r="BJK19" s="97"/>
      <c r="BJL19" s="97"/>
      <c r="BJM19" s="97"/>
      <c r="BJN19" s="97"/>
      <c r="BJO19" s="97"/>
      <c r="BJP19" s="97"/>
      <c r="BJQ19" s="97"/>
      <c r="BJR19" s="97"/>
      <c r="BJS19" s="97"/>
      <c r="BJT19" s="97"/>
      <c r="BJU19" s="97"/>
      <c r="BJV19" s="97"/>
      <c r="BJW19" s="97"/>
      <c r="BJX19" s="97"/>
      <c r="BJY19" s="97"/>
      <c r="BJZ19" s="97"/>
      <c r="BKA19" s="97"/>
      <c r="BKB19" s="97"/>
      <c r="BKC19" s="97"/>
      <c r="BKD19" s="97"/>
      <c r="BKE19" s="97"/>
      <c r="BKF19" s="97"/>
      <c r="BKG19" s="97"/>
      <c r="BKH19" s="97"/>
      <c r="BKI19" s="97"/>
      <c r="BKJ19" s="97"/>
      <c r="BKK19" s="97"/>
      <c r="BKL19" s="97"/>
      <c r="BKM19" s="97"/>
      <c r="BKN19" s="97"/>
      <c r="BKO19" s="97"/>
      <c r="BKP19" s="97"/>
      <c r="BKQ19" s="97"/>
      <c r="BKR19" s="97"/>
      <c r="BKS19" s="97"/>
      <c r="BKT19" s="97"/>
      <c r="BKU19" s="97"/>
      <c r="BKV19" s="97"/>
      <c r="BKW19" s="97"/>
      <c r="BKX19" s="97"/>
      <c r="BKY19" s="97"/>
      <c r="BKZ19" s="97"/>
      <c r="BLA19" s="97"/>
      <c r="BLB19" s="97"/>
      <c r="BLC19" s="97"/>
      <c r="BLD19" s="97"/>
      <c r="BLE19" s="97"/>
      <c r="BLF19" s="97"/>
      <c r="BLG19" s="97"/>
      <c r="BLH19" s="97"/>
      <c r="BLI19" s="97"/>
      <c r="BLJ19" s="97"/>
      <c r="BLK19" s="97"/>
      <c r="BLL19" s="97"/>
      <c r="BLM19" s="97"/>
      <c r="BLN19" s="97"/>
      <c r="BLO19" s="97"/>
      <c r="BLP19" s="97"/>
      <c r="BLQ19" s="97"/>
      <c r="BLR19" s="97"/>
      <c r="BLS19" s="97"/>
      <c r="BLT19" s="97"/>
      <c r="BLU19" s="97"/>
      <c r="BLV19" s="97"/>
      <c r="BLW19" s="97"/>
      <c r="BLX19" s="97"/>
      <c r="BLY19" s="97"/>
      <c r="BLZ19" s="97"/>
      <c r="BMA19" s="97"/>
      <c r="BMB19" s="97"/>
      <c r="BMC19" s="97"/>
      <c r="BMD19" s="97"/>
      <c r="BME19" s="97"/>
      <c r="BMF19" s="97"/>
      <c r="BMG19" s="97"/>
      <c r="BMH19" s="97"/>
      <c r="BMI19" s="97"/>
      <c r="BMJ19" s="97"/>
      <c r="BMK19" s="97"/>
      <c r="BML19" s="97"/>
      <c r="BMM19" s="97"/>
      <c r="BMN19" s="97"/>
      <c r="BMO19" s="97"/>
      <c r="BMP19" s="97"/>
      <c r="BMQ19" s="97"/>
      <c r="BMR19" s="97"/>
      <c r="BMS19" s="97"/>
      <c r="BMT19" s="97"/>
      <c r="BMU19" s="97"/>
      <c r="BMV19" s="97"/>
      <c r="BMW19" s="97"/>
      <c r="BMX19" s="97"/>
      <c r="BMY19" s="97"/>
      <c r="BMZ19" s="97"/>
      <c r="BNA19" s="97"/>
      <c r="BNB19" s="97"/>
      <c r="BNC19" s="97"/>
      <c r="BND19" s="97"/>
      <c r="BNE19" s="97"/>
      <c r="BNF19" s="97"/>
      <c r="BNG19" s="97"/>
      <c r="BNH19" s="97"/>
      <c r="BNI19" s="97"/>
      <c r="BNJ19" s="97"/>
      <c r="BNK19" s="97"/>
      <c r="BNL19" s="97"/>
      <c r="BNM19" s="97"/>
      <c r="BNN19" s="97"/>
      <c r="BNO19" s="97"/>
      <c r="BNP19" s="97"/>
      <c r="BNQ19" s="97"/>
      <c r="BNR19" s="97"/>
      <c r="BNS19" s="97"/>
      <c r="BNT19" s="97"/>
      <c r="BNU19" s="97"/>
      <c r="BNV19" s="97"/>
      <c r="BNW19" s="97"/>
      <c r="BNX19" s="97"/>
      <c r="BNY19" s="97"/>
      <c r="BNZ19" s="97"/>
      <c r="BOA19" s="97"/>
      <c r="BOB19" s="97"/>
      <c r="BOC19" s="97"/>
      <c r="BOD19" s="97"/>
      <c r="BOE19" s="97"/>
      <c r="BOF19" s="97"/>
      <c r="BOG19" s="97"/>
      <c r="BOH19" s="97"/>
      <c r="BOI19" s="97"/>
      <c r="BOJ19" s="97"/>
      <c r="BOK19" s="97"/>
      <c r="BOL19" s="97"/>
      <c r="BOM19" s="97"/>
      <c r="BON19" s="97"/>
      <c r="BOO19" s="97"/>
      <c r="BOP19" s="97"/>
      <c r="BOQ19" s="97"/>
      <c r="BOR19" s="97"/>
      <c r="BOS19" s="97"/>
      <c r="BOT19" s="97"/>
      <c r="BOU19" s="97"/>
      <c r="BOV19" s="97"/>
      <c r="BOW19" s="97"/>
      <c r="BOX19" s="97"/>
      <c r="BOY19" s="97"/>
      <c r="BOZ19" s="97"/>
      <c r="BPA19" s="97"/>
      <c r="BPB19" s="97"/>
      <c r="BPC19" s="97"/>
      <c r="BPD19" s="97"/>
      <c r="BPE19" s="97"/>
      <c r="BPF19" s="97"/>
      <c r="BPG19" s="97"/>
      <c r="BPH19" s="97"/>
      <c r="BPT19" s="97"/>
      <c r="BPU19" s="97"/>
      <c r="BPV19" s="97"/>
      <c r="BPW19" s="97"/>
      <c r="BPX19" s="97"/>
      <c r="BPY19" s="97"/>
      <c r="BPZ19" s="97"/>
      <c r="BQA19" s="97"/>
      <c r="BQB19" s="97"/>
      <c r="BQC19" s="97"/>
      <c r="BQD19" s="97"/>
      <c r="BQE19" s="97"/>
      <c r="BQF19" s="97"/>
      <c r="BQG19" s="97"/>
      <c r="BQH19" s="97"/>
      <c r="BQI19" s="97"/>
      <c r="BQJ19" s="97"/>
      <c r="BQK19" s="97"/>
      <c r="BQL19" s="97"/>
      <c r="BQM19" s="97"/>
      <c r="BQN19" s="97"/>
      <c r="BQO19" s="97"/>
      <c r="BQP19" s="97"/>
      <c r="BQQ19" s="97"/>
      <c r="BQR19" s="97"/>
      <c r="BQS19" s="97"/>
      <c r="BQT19" s="97"/>
      <c r="BQU19" s="97"/>
      <c r="BQV19" s="97"/>
      <c r="BQW19" s="97"/>
      <c r="BQX19" s="97"/>
      <c r="BQY19" s="97"/>
      <c r="BQZ19" s="97"/>
      <c r="BRA19" s="97"/>
      <c r="BRB19" s="97"/>
      <c r="BRC19" s="97"/>
      <c r="BRD19" s="97"/>
      <c r="BRE19" s="97"/>
      <c r="BRF19" s="97"/>
      <c r="BRG19" s="97"/>
      <c r="BRH19" s="97"/>
      <c r="BRI19" s="97"/>
      <c r="BRJ19" s="97"/>
      <c r="BRK19" s="97"/>
      <c r="BRL19" s="97"/>
      <c r="BRM19" s="97"/>
      <c r="BRN19" s="97"/>
      <c r="BRO19" s="97"/>
      <c r="BRP19" s="97"/>
      <c r="BRQ19" s="97"/>
      <c r="BRR19" s="97"/>
      <c r="BRS19" s="97"/>
      <c r="BRT19" s="97"/>
      <c r="BRU19" s="97"/>
      <c r="BRV19" s="97"/>
      <c r="BRW19" s="97"/>
      <c r="BRX19" s="97"/>
      <c r="BRY19" s="97"/>
      <c r="BRZ19" s="97"/>
      <c r="BSA19" s="97"/>
      <c r="BSB19" s="97"/>
      <c r="BSC19" s="97"/>
      <c r="BSD19" s="97"/>
      <c r="BSE19" s="97"/>
      <c r="BSF19" s="97"/>
      <c r="BSG19" s="97"/>
      <c r="BSH19" s="97"/>
      <c r="BSI19" s="97"/>
      <c r="BSJ19" s="97"/>
      <c r="BSK19" s="97"/>
      <c r="BSL19" s="97"/>
      <c r="BSM19" s="97"/>
      <c r="BSN19" s="97"/>
      <c r="BSO19" s="97"/>
      <c r="BSP19" s="97"/>
      <c r="BSQ19" s="97"/>
      <c r="BSR19" s="97"/>
      <c r="BSS19" s="97"/>
      <c r="BST19" s="97"/>
      <c r="BSU19" s="97"/>
      <c r="BSV19" s="97"/>
      <c r="BSW19" s="97"/>
      <c r="BSX19" s="97"/>
      <c r="BSY19" s="97"/>
      <c r="BSZ19" s="97"/>
      <c r="BTA19" s="97"/>
      <c r="BTB19" s="97"/>
      <c r="BTC19" s="97"/>
      <c r="BTD19" s="97"/>
      <c r="BTE19" s="97"/>
      <c r="BTF19" s="97"/>
      <c r="BTG19" s="97"/>
      <c r="BTH19" s="97"/>
      <c r="BTI19" s="97"/>
      <c r="BTJ19" s="97"/>
      <c r="BTK19" s="97"/>
      <c r="BTL19" s="97"/>
      <c r="BTM19" s="97"/>
      <c r="BTN19" s="97"/>
      <c r="BTO19" s="97"/>
      <c r="BTP19" s="97"/>
      <c r="BTQ19" s="97"/>
      <c r="BTR19" s="97"/>
      <c r="BTS19" s="97"/>
      <c r="BTT19" s="97"/>
      <c r="BTU19" s="97"/>
      <c r="BTV19" s="97"/>
      <c r="BTW19" s="97"/>
      <c r="BTX19" s="97"/>
      <c r="BTY19" s="97"/>
      <c r="BTZ19" s="97"/>
      <c r="BUA19" s="97"/>
      <c r="BUB19" s="97"/>
      <c r="BUC19" s="97"/>
      <c r="BUD19" s="97"/>
      <c r="BUE19" s="97"/>
      <c r="BUF19" s="97"/>
      <c r="BUG19" s="97"/>
      <c r="BUH19" s="97"/>
      <c r="BUI19" s="97"/>
      <c r="BUJ19" s="97"/>
      <c r="BUK19" s="97"/>
      <c r="BUL19" s="97"/>
      <c r="BUM19" s="97"/>
      <c r="BUN19" s="97"/>
      <c r="BUO19" s="97"/>
      <c r="BUP19" s="97"/>
      <c r="BUQ19" s="97"/>
      <c r="BUR19" s="97"/>
      <c r="BUS19" s="97"/>
      <c r="BUT19" s="97"/>
      <c r="BUU19" s="97"/>
      <c r="BUV19" s="97"/>
      <c r="BUW19" s="97"/>
      <c r="BUX19" s="97"/>
      <c r="BUY19" s="97"/>
      <c r="BUZ19" s="97"/>
      <c r="BVA19" s="97"/>
      <c r="BVB19" s="97"/>
      <c r="BVC19" s="97"/>
      <c r="BVD19" s="97"/>
      <c r="BVE19" s="97"/>
      <c r="BVF19" s="97"/>
      <c r="BVG19" s="97"/>
      <c r="BVH19" s="97"/>
      <c r="BVI19" s="97"/>
      <c r="BVJ19" s="97"/>
      <c r="BVK19" s="97"/>
      <c r="BVL19" s="97"/>
      <c r="BVM19" s="97"/>
      <c r="BVN19" s="97"/>
      <c r="BVO19" s="97"/>
      <c r="BVP19" s="97"/>
      <c r="BVQ19" s="97"/>
      <c r="BVR19" s="97"/>
      <c r="BVS19" s="97"/>
      <c r="BVT19" s="97"/>
      <c r="BVU19" s="97"/>
      <c r="BVV19" s="97"/>
      <c r="BVW19" s="97"/>
      <c r="BVX19" s="97"/>
      <c r="BVY19" s="97"/>
      <c r="BVZ19" s="97"/>
      <c r="BWA19" s="97"/>
      <c r="BWB19" s="97"/>
      <c r="BWC19" s="97"/>
      <c r="BWD19" s="97"/>
      <c r="BWE19" s="97"/>
      <c r="BWF19" s="97"/>
      <c r="BWG19" s="97"/>
      <c r="BWH19" s="97"/>
      <c r="BWI19" s="97"/>
      <c r="BWJ19" s="97"/>
      <c r="BWK19" s="97"/>
      <c r="BWL19" s="97"/>
      <c r="BWM19" s="97"/>
      <c r="BWN19" s="97"/>
      <c r="BWO19" s="97"/>
      <c r="BWP19" s="97"/>
      <c r="BWQ19" s="97"/>
      <c r="BWR19" s="97"/>
      <c r="BWS19" s="97"/>
      <c r="BWT19" s="97"/>
      <c r="BWU19" s="97"/>
      <c r="BWV19" s="97"/>
      <c r="BWW19" s="97"/>
      <c r="BWX19" s="97"/>
      <c r="BWY19" s="97"/>
      <c r="BWZ19" s="97"/>
      <c r="BXA19" s="97"/>
      <c r="BXB19" s="97"/>
      <c r="BXC19" s="97"/>
      <c r="BXD19" s="97"/>
      <c r="BXE19" s="97"/>
      <c r="BXF19" s="97"/>
      <c r="BXG19" s="97"/>
      <c r="BXH19" s="97"/>
      <c r="BXI19" s="97"/>
      <c r="BXJ19" s="97"/>
      <c r="BXK19" s="97"/>
      <c r="BXL19" s="97"/>
      <c r="BXM19" s="97"/>
      <c r="BXN19" s="97"/>
      <c r="BXO19" s="97"/>
      <c r="BXP19" s="97"/>
      <c r="BXQ19" s="97"/>
      <c r="BXR19" s="97"/>
      <c r="BXS19" s="97"/>
      <c r="BXT19" s="97"/>
      <c r="BXU19" s="97"/>
      <c r="BXV19" s="97"/>
      <c r="BXW19" s="97"/>
      <c r="BXX19" s="97"/>
      <c r="BXY19" s="97"/>
      <c r="BXZ19" s="97"/>
      <c r="BYA19" s="97"/>
      <c r="BYB19" s="97"/>
      <c r="BYC19" s="97"/>
      <c r="BYD19" s="97"/>
      <c r="BYE19" s="97"/>
      <c r="BYF19" s="97"/>
      <c r="BYG19" s="97"/>
      <c r="BYH19" s="97"/>
      <c r="BYI19" s="97"/>
      <c r="BYJ19" s="97"/>
      <c r="BYK19" s="97"/>
      <c r="BYL19" s="97"/>
      <c r="BYM19" s="97"/>
      <c r="BYN19" s="97"/>
      <c r="BYO19" s="97"/>
      <c r="BYP19" s="97"/>
      <c r="BYQ19" s="97"/>
      <c r="BYR19" s="97"/>
      <c r="BYS19" s="97"/>
      <c r="BYT19" s="97"/>
      <c r="BYU19" s="97"/>
      <c r="BYV19" s="97"/>
      <c r="BYW19" s="97"/>
      <c r="BYX19" s="97"/>
      <c r="BYY19" s="97"/>
      <c r="BYZ19" s="97"/>
      <c r="BZA19" s="97"/>
      <c r="BZB19" s="97"/>
      <c r="BZC19" s="97"/>
      <c r="BZD19" s="97"/>
      <c r="BZP19" s="97"/>
      <c r="BZQ19" s="97"/>
      <c r="BZR19" s="97"/>
      <c r="BZS19" s="97"/>
      <c r="BZT19" s="97"/>
      <c r="BZU19" s="97"/>
      <c r="BZV19" s="97"/>
      <c r="BZW19" s="97"/>
      <c r="BZX19" s="97"/>
      <c r="BZY19" s="97"/>
      <c r="BZZ19" s="97"/>
      <c r="CAA19" s="97"/>
      <c r="CAB19" s="97"/>
      <c r="CAC19" s="97"/>
      <c r="CAD19" s="97"/>
      <c r="CAE19" s="97"/>
      <c r="CAF19" s="97"/>
      <c r="CAG19" s="97"/>
      <c r="CAH19" s="97"/>
      <c r="CAI19" s="97"/>
      <c r="CAJ19" s="97"/>
      <c r="CAK19" s="97"/>
      <c r="CAL19" s="97"/>
      <c r="CAM19" s="97"/>
      <c r="CAN19" s="97"/>
      <c r="CAO19" s="97"/>
      <c r="CAP19" s="97"/>
      <c r="CAQ19" s="97"/>
      <c r="CAR19" s="97"/>
      <c r="CAS19" s="97"/>
      <c r="CAT19" s="97"/>
      <c r="CAU19" s="97"/>
      <c r="CAV19" s="97"/>
      <c r="CAW19" s="97"/>
      <c r="CAX19" s="97"/>
      <c r="CAY19" s="97"/>
      <c r="CAZ19" s="97"/>
      <c r="CBA19" s="97"/>
      <c r="CBB19" s="97"/>
      <c r="CBC19" s="97"/>
      <c r="CBD19" s="97"/>
      <c r="CBE19" s="97"/>
      <c r="CBF19" s="97"/>
      <c r="CBG19" s="97"/>
      <c r="CBH19" s="97"/>
      <c r="CBI19" s="97"/>
      <c r="CBJ19" s="97"/>
      <c r="CBK19" s="97"/>
      <c r="CBL19" s="97"/>
      <c r="CBM19" s="97"/>
      <c r="CBN19" s="97"/>
      <c r="CBO19" s="97"/>
      <c r="CBP19" s="97"/>
      <c r="CBQ19" s="97"/>
      <c r="CBR19" s="97"/>
      <c r="CBS19" s="97"/>
      <c r="CBT19" s="97"/>
      <c r="CBU19" s="97"/>
      <c r="CBV19" s="97"/>
      <c r="CBW19" s="97"/>
      <c r="CBX19" s="97"/>
      <c r="CBY19" s="97"/>
      <c r="CBZ19" s="97"/>
      <c r="CCA19" s="97"/>
      <c r="CCB19" s="97"/>
      <c r="CCC19" s="97"/>
      <c r="CCD19" s="97"/>
      <c r="CCE19" s="97"/>
      <c r="CCF19" s="97"/>
      <c r="CCG19" s="97"/>
      <c r="CCH19" s="97"/>
      <c r="CCI19" s="97"/>
      <c r="CCJ19" s="97"/>
      <c r="CCK19" s="97"/>
      <c r="CCL19" s="97"/>
      <c r="CCM19" s="97"/>
      <c r="CCN19" s="97"/>
      <c r="CCO19" s="97"/>
      <c r="CCP19" s="97"/>
      <c r="CCQ19" s="97"/>
      <c r="CCR19" s="97"/>
      <c r="CCS19" s="97"/>
      <c r="CCT19" s="97"/>
      <c r="CCU19" s="97"/>
      <c r="CCV19" s="97"/>
      <c r="CCW19" s="97"/>
      <c r="CCX19" s="97"/>
      <c r="CCY19" s="97"/>
      <c r="CCZ19" s="97"/>
      <c r="CDA19" s="97"/>
      <c r="CDB19" s="97"/>
      <c r="CDC19" s="97"/>
      <c r="CDD19" s="97"/>
      <c r="CDE19" s="97"/>
      <c r="CDF19" s="97"/>
      <c r="CDG19" s="97"/>
      <c r="CDH19" s="97"/>
      <c r="CDI19" s="97"/>
      <c r="CDJ19" s="97"/>
      <c r="CDK19" s="97"/>
      <c r="CDL19" s="97"/>
      <c r="CDM19" s="97"/>
      <c r="CDN19" s="97"/>
      <c r="CDO19" s="97"/>
      <c r="CDP19" s="97"/>
      <c r="CDQ19" s="97"/>
      <c r="CDR19" s="97"/>
      <c r="CDS19" s="97"/>
      <c r="CDT19" s="97"/>
      <c r="CDU19" s="97"/>
      <c r="CDV19" s="97"/>
      <c r="CDW19" s="97"/>
      <c r="CDX19" s="97"/>
      <c r="CDY19" s="97"/>
      <c r="CDZ19" s="97"/>
      <c r="CEA19" s="97"/>
      <c r="CEB19" s="97"/>
      <c r="CEC19" s="97"/>
      <c r="CED19" s="97"/>
      <c r="CEE19" s="97"/>
      <c r="CEF19" s="97"/>
      <c r="CEG19" s="97"/>
      <c r="CEH19" s="97"/>
      <c r="CEI19" s="97"/>
      <c r="CEJ19" s="97"/>
      <c r="CEK19" s="97"/>
      <c r="CEL19" s="97"/>
      <c r="CEM19" s="97"/>
      <c r="CEN19" s="97"/>
      <c r="CEO19" s="97"/>
      <c r="CEP19" s="97"/>
      <c r="CEQ19" s="97"/>
      <c r="CER19" s="97"/>
      <c r="CES19" s="97"/>
      <c r="CET19" s="97"/>
      <c r="CEU19" s="97"/>
      <c r="CEV19" s="97"/>
      <c r="CEW19" s="97"/>
      <c r="CEX19" s="97"/>
      <c r="CEY19" s="97"/>
      <c r="CEZ19" s="97"/>
      <c r="CFA19" s="97"/>
      <c r="CFB19" s="97"/>
      <c r="CFC19" s="97"/>
      <c r="CFD19" s="97"/>
      <c r="CFE19" s="97"/>
      <c r="CFF19" s="97"/>
      <c r="CFG19" s="97"/>
      <c r="CFH19" s="97"/>
      <c r="CFI19" s="97"/>
      <c r="CFJ19" s="97"/>
      <c r="CFK19" s="97"/>
      <c r="CFL19" s="97"/>
      <c r="CFM19" s="97"/>
      <c r="CFN19" s="97"/>
      <c r="CFO19" s="97"/>
      <c r="CFP19" s="97"/>
      <c r="CFQ19" s="97"/>
      <c r="CFR19" s="97"/>
      <c r="CFS19" s="97"/>
      <c r="CFT19" s="97"/>
      <c r="CFU19" s="97"/>
      <c r="CFV19" s="97"/>
      <c r="CFW19" s="97"/>
      <c r="CFX19" s="97"/>
      <c r="CFY19" s="97"/>
      <c r="CFZ19" s="97"/>
      <c r="CGA19" s="97"/>
      <c r="CGB19" s="97"/>
      <c r="CGC19" s="97"/>
      <c r="CGD19" s="97"/>
      <c r="CGE19" s="97"/>
      <c r="CGF19" s="97"/>
      <c r="CGG19" s="97"/>
      <c r="CGH19" s="97"/>
      <c r="CGI19" s="97"/>
      <c r="CGJ19" s="97"/>
      <c r="CGK19" s="97"/>
      <c r="CGL19" s="97"/>
      <c r="CGM19" s="97"/>
      <c r="CGN19" s="97"/>
      <c r="CGO19" s="97"/>
      <c r="CGP19" s="97"/>
      <c r="CGQ19" s="97"/>
      <c r="CGR19" s="97"/>
      <c r="CGS19" s="97"/>
      <c r="CGT19" s="97"/>
      <c r="CGU19" s="97"/>
      <c r="CGV19" s="97"/>
      <c r="CGW19" s="97"/>
      <c r="CGX19" s="97"/>
      <c r="CGY19" s="97"/>
      <c r="CGZ19" s="97"/>
      <c r="CHA19" s="97"/>
      <c r="CHB19" s="97"/>
      <c r="CHC19" s="97"/>
      <c r="CHD19" s="97"/>
      <c r="CHE19" s="97"/>
      <c r="CHF19" s="97"/>
      <c r="CHG19" s="97"/>
      <c r="CHH19" s="97"/>
      <c r="CHI19" s="97"/>
      <c r="CHJ19" s="97"/>
      <c r="CHK19" s="97"/>
      <c r="CHL19" s="97"/>
      <c r="CHM19" s="97"/>
      <c r="CHN19" s="97"/>
      <c r="CHO19" s="97"/>
      <c r="CHP19" s="97"/>
      <c r="CHQ19" s="97"/>
      <c r="CHR19" s="97"/>
      <c r="CHS19" s="97"/>
      <c r="CHT19" s="97"/>
      <c r="CHU19" s="97"/>
      <c r="CHV19" s="97"/>
      <c r="CHW19" s="97"/>
      <c r="CHX19" s="97"/>
      <c r="CHY19" s="97"/>
      <c r="CHZ19" s="97"/>
      <c r="CIA19" s="97"/>
      <c r="CIB19" s="97"/>
      <c r="CIC19" s="97"/>
      <c r="CID19" s="97"/>
      <c r="CIE19" s="97"/>
      <c r="CIF19" s="97"/>
      <c r="CIG19" s="97"/>
      <c r="CIH19" s="97"/>
      <c r="CII19" s="97"/>
      <c r="CIJ19" s="97"/>
      <c r="CIK19" s="97"/>
      <c r="CIL19" s="97"/>
      <c r="CIM19" s="97"/>
      <c r="CIN19" s="97"/>
      <c r="CIO19" s="97"/>
      <c r="CIP19" s="97"/>
      <c r="CIQ19" s="97"/>
      <c r="CIR19" s="97"/>
      <c r="CIS19" s="97"/>
      <c r="CIT19" s="97"/>
      <c r="CIU19" s="97"/>
      <c r="CIV19" s="97"/>
      <c r="CIW19" s="97"/>
      <c r="CIX19" s="97"/>
      <c r="CIY19" s="97"/>
      <c r="CIZ19" s="97"/>
      <c r="CJL19" s="97"/>
      <c r="CJM19" s="97"/>
      <c r="CJN19" s="97"/>
      <c r="CJO19" s="97"/>
      <c r="CJP19" s="97"/>
      <c r="CJQ19" s="97"/>
      <c r="CJR19" s="97"/>
      <c r="CJS19" s="97"/>
      <c r="CJT19" s="97"/>
      <c r="CJU19" s="97"/>
      <c r="CJV19" s="97"/>
      <c r="CJW19" s="97"/>
      <c r="CJX19" s="97"/>
      <c r="CJY19" s="97"/>
      <c r="CJZ19" s="97"/>
      <c r="CKA19" s="97"/>
      <c r="CKB19" s="97"/>
      <c r="CKC19" s="97"/>
      <c r="CKD19" s="97"/>
      <c r="CKE19" s="97"/>
      <c r="CKF19" s="97"/>
      <c r="CKG19" s="97"/>
      <c r="CKH19" s="97"/>
      <c r="CKI19" s="97"/>
      <c r="CKJ19" s="97"/>
      <c r="CKK19" s="97"/>
      <c r="CKL19" s="97"/>
      <c r="CKM19" s="97"/>
      <c r="CKN19" s="97"/>
      <c r="CKO19" s="97"/>
      <c r="CKP19" s="97"/>
      <c r="CKQ19" s="97"/>
      <c r="CKR19" s="97"/>
      <c r="CKS19" s="97"/>
      <c r="CKT19" s="97"/>
      <c r="CKU19" s="97"/>
      <c r="CKV19" s="97"/>
      <c r="CKW19" s="97"/>
      <c r="CKX19" s="97"/>
      <c r="CKY19" s="97"/>
      <c r="CKZ19" s="97"/>
      <c r="CLA19" s="97"/>
      <c r="CLB19" s="97"/>
      <c r="CLC19" s="97"/>
      <c r="CLD19" s="97"/>
      <c r="CLE19" s="97"/>
      <c r="CLF19" s="97"/>
      <c r="CLG19" s="97"/>
      <c r="CLH19" s="97"/>
      <c r="CLI19" s="97"/>
      <c r="CLJ19" s="97"/>
      <c r="CLK19" s="97"/>
      <c r="CLL19" s="97"/>
      <c r="CLM19" s="97"/>
      <c r="CLN19" s="97"/>
      <c r="CLO19" s="97"/>
      <c r="CLP19" s="97"/>
      <c r="CLQ19" s="97"/>
      <c r="CLR19" s="97"/>
      <c r="CLS19" s="97"/>
      <c r="CLT19" s="97"/>
      <c r="CLU19" s="97"/>
      <c r="CLV19" s="97"/>
      <c r="CLW19" s="97"/>
      <c r="CLX19" s="97"/>
      <c r="CLY19" s="97"/>
      <c r="CLZ19" s="97"/>
      <c r="CMA19" s="97"/>
      <c r="CMB19" s="97"/>
      <c r="CMC19" s="97"/>
      <c r="CMD19" s="97"/>
      <c r="CME19" s="97"/>
      <c r="CMF19" s="97"/>
      <c r="CMG19" s="97"/>
      <c r="CMH19" s="97"/>
      <c r="CMI19" s="97"/>
      <c r="CMJ19" s="97"/>
      <c r="CMK19" s="97"/>
      <c r="CML19" s="97"/>
      <c r="CMM19" s="97"/>
      <c r="CMN19" s="97"/>
      <c r="CMO19" s="97"/>
      <c r="CMP19" s="97"/>
      <c r="CMQ19" s="97"/>
      <c r="CMR19" s="97"/>
      <c r="CMS19" s="97"/>
      <c r="CMT19" s="97"/>
      <c r="CMU19" s="97"/>
      <c r="CMV19" s="97"/>
      <c r="CMW19" s="97"/>
      <c r="CMX19" s="97"/>
      <c r="CMY19" s="97"/>
      <c r="CMZ19" s="97"/>
      <c r="CNA19" s="97"/>
      <c r="CNB19" s="97"/>
      <c r="CNC19" s="97"/>
      <c r="CND19" s="97"/>
      <c r="CNE19" s="97"/>
      <c r="CNF19" s="97"/>
      <c r="CNG19" s="97"/>
      <c r="CNH19" s="97"/>
      <c r="CNI19" s="97"/>
      <c r="CNJ19" s="97"/>
      <c r="CNK19" s="97"/>
      <c r="CNL19" s="97"/>
      <c r="CNM19" s="97"/>
      <c r="CNN19" s="97"/>
      <c r="CNO19" s="97"/>
      <c r="CNP19" s="97"/>
      <c r="CNQ19" s="97"/>
      <c r="CNR19" s="97"/>
      <c r="CNS19" s="97"/>
      <c r="CNT19" s="97"/>
      <c r="CNU19" s="97"/>
      <c r="CNV19" s="97"/>
      <c r="CNW19" s="97"/>
      <c r="CNX19" s="97"/>
      <c r="CNY19" s="97"/>
      <c r="CNZ19" s="97"/>
      <c r="COA19" s="97"/>
      <c r="COB19" s="97"/>
      <c r="COC19" s="97"/>
      <c r="COD19" s="97"/>
      <c r="COE19" s="97"/>
      <c r="COF19" s="97"/>
      <c r="COG19" s="97"/>
      <c r="COH19" s="97"/>
      <c r="COI19" s="97"/>
      <c r="COJ19" s="97"/>
      <c r="COK19" s="97"/>
      <c r="COL19" s="97"/>
      <c r="COM19" s="97"/>
      <c r="CON19" s="97"/>
      <c r="COO19" s="97"/>
      <c r="COP19" s="97"/>
      <c r="COQ19" s="97"/>
      <c r="COR19" s="97"/>
      <c r="COS19" s="97"/>
      <c r="COT19" s="97"/>
      <c r="COU19" s="97"/>
      <c r="COV19" s="97"/>
      <c r="COW19" s="97"/>
      <c r="COX19" s="97"/>
      <c r="COY19" s="97"/>
      <c r="COZ19" s="97"/>
      <c r="CPA19" s="97"/>
      <c r="CPB19" s="97"/>
      <c r="CPC19" s="97"/>
      <c r="CPD19" s="97"/>
      <c r="CPE19" s="97"/>
      <c r="CPF19" s="97"/>
      <c r="CPG19" s="97"/>
      <c r="CPH19" s="97"/>
      <c r="CPI19" s="97"/>
      <c r="CPJ19" s="97"/>
      <c r="CPK19" s="97"/>
      <c r="CPL19" s="97"/>
      <c r="CPM19" s="97"/>
      <c r="CPN19" s="97"/>
      <c r="CPO19" s="97"/>
      <c r="CPP19" s="97"/>
      <c r="CPQ19" s="97"/>
      <c r="CPR19" s="97"/>
      <c r="CPS19" s="97"/>
      <c r="CPT19" s="97"/>
      <c r="CPU19" s="97"/>
      <c r="CPV19" s="97"/>
      <c r="CPW19" s="97"/>
      <c r="CPX19" s="97"/>
      <c r="CPY19" s="97"/>
      <c r="CPZ19" s="97"/>
      <c r="CQA19" s="97"/>
      <c r="CQB19" s="97"/>
      <c r="CQC19" s="97"/>
      <c r="CQD19" s="97"/>
      <c r="CQE19" s="97"/>
      <c r="CQF19" s="97"/>
      <c r="CQG19" s="97"/>
      <c r="CQH19" s="97"/>
      <c r="CQI19" s="97"/>
      <c r="CQJ19" s="97"/>
      <c r="CQK19" s="97"/>
      <c r="CQL19" s="97"/>
      <c r="CQM19" s="97"/>
      <c r="CQN19" s="97"/>
      <c r="CQO19" s="97"/>
      <c r="CQP19" s="97"/>
      <c r="CQQ19" s="97"/>
      <c r="CQR19" s="97"/>
      <c r="CQS19" s="97"/>
      <c r="CQT19" s="97"/>
      <c r="CQU19" s="97"/>
      <c r="CQV19" s="97"/>
      <c r="CQW19" s="97"/>
      <c r="CQX19" s="97"/>
      <c r="CQY19" s="97"/>
      <c r="CQZ19" s="97"/>
      <c r="CRA19" s="97"/>
      <c r="CRB19" s="97"/>
      <c r="CRC19" s="97"/>
      <c r="CRD19" s="97"/>
      <c r="CRE19" s="97"/>
      <c r="CRF19" s="97"/>
      <c r="CRG19" s="97"/>
      <c r="CRH19" s="97"/>
      <c r="CRI19" s="97"/>
      <c r="CRJ19" s="97"/>
      <c r="CRK19" s="97"/>
      <c r="CRL19" s="97"/>
      <c r="CRM19" s="97"/>
      <c r="CRN19" s="97"/>
      <c r="CRO19" s="97"/>
      <c r="CRP19" s="97"/>
      <c r="CRQ19" s="97"/>
      <c r="CRR19" s="97"/>
      <c r="CRS19" s="97"/>
      <c r="CRT19" s="97"/>
      <c r="CRU19" s="97"/>
      <c r="CRV19" s="97"/>
      <c r="CRW19" s="97"/>
      <c r="CRX19" s="97"/>
      <c r="CRY19" s="97"/>
      <c r="CRZ19" s="97"/>
      <c r="CSA19" s="97"/>
      <c r="CSB19" s="97"/>
      <c r="CSC19" s="97"/>
      <c r="CSD19" s="97"/>
      <c r="CSE19" s="97"/>
      <c r="CSF19" s="97"/>
      <c r="CSG19" s="97"/>
      <c r="CSH19" s="97"/>
      <c r="CSI19" s="97"/>
      <c r="CSJ19" s="97"/>
      <c r="CSK19" s="97"/>
      <c r="CSL19" s="97"/>
      <c r="CSM19" s="97"/>
      <c r="CSN19" s="97"/>
      <c r="CSO19" s="97"/>
      <c r="CSP19" s="97"/>
      <c r="CSQ19" s="97"/>
      <c r="CSR19" s="97"/>
      <c r="CSS19" s="97"/>
      <c r="CST19" s="97"/>
      <c r="CSU19" s="97"/>
      <c r="CSV19" s="97"/>
      <c r="CTH19" s="97"/>
      <c r="CTI19" s="97"/>
      <c r="CTJ19" s="97"/>
      <c r="CTK19" s="97"/>
      <c r="CTL19" s="97"/>
      <c r="CTM19" s="97"/>
      <c r="CTN19" s="97"/>
      <c r="CTO19" s="97"/>
      <c r="CTP19" s="97"/>
      <c r="CTQ19" s="97"/>
      <c r="CTR19" s="97"/>
      <c r="CTS19" s="97"/>
      <c r="CTT19" s="97"/>
      <c r="CTU19" s="97"/>
      <c r="CTV19" s="97"/>
      <c r="CTW19" s="97"/>
      <c r="CTX19" s="97"/>
      <c r="CTY19" s="97"/>
      <c r="CTZ19" s="97"/>
      <c r="CUA19" s="97"/>
      <c r="CUB19" s="97"/>
      <c r="CUC19" s="97"/>
      <c r="CUD19" s="97"/>
      <c r="CUE19" s="97"/>
      <c r="CUF19" s="97"/>
      <c r="CUG19" s="97"/>
      <c r="CUH19" s="97"/>
      <c r="CUI19" s="97"/>
      <c r="CUJ19" s="97"/>
      <c r="CUK19" s="97"/>
      <c r="CUL19" s="97"/>
      <c r="CUM19" s="97"/>
      <c r="CUN19" s="97"/>
      <c r="CUO19" s="97"/>
      <c r="CUP19" s="97"/>
      <c r="CUQ19" s="97"/>
      <c r="CUR19" s="97"/>
      <c r="CUS19" s="97"/>
      <c r="CUT19" s="97"/>
      <c r="CUU19" s="97"/>
      <c r="CUV19" s="97"/>
      <c r="CUW19" s="97"/>
      <c r="CUX19" s="97"/>
      <c r="CUY19" s="97"/>
      <c r="CUZ19" s="97"/>
      <c r="CVA19" s="97"/>
      <c r="CVB19" s="97"/>
      <c r="CVC19" s="97"/>
      <c r="CVD19" s="97"/>
      <c r="CVE19" s="97"/>
      <c r="CVF19" s="97"/>
      <c r="CVG19" s="97"/>
      <c r="CVH19" s="97"/>
      <c r="CVI19" s="97"/>
      <c r="CVJ19" s="97"/>
      <c r="CVK19" s="97"/>
      <c r="CVL19" s="97"/>
      <c r="CVM19" s="97"/>
      <c r="CVN19" s="97"/>
      <c r="CVO19" s="97"/>
      <c r="CVP19" s="97"/>
      <c r="CVQ19" s="97"/>
      <c r="CVR19" s="97"/>
      <c r="CVS19" s="97"/>
      <c r="CVT19" s="97"/>
      <c r="CVU19" s="97"/>
      <c r="CVV19" s="97"/>
      <c r="CVW19" s="97"/>
      <c r="CVX19" s="97"/>
      <c r="CVY19" s="97"/>
      <c r="CVZ19" s="97"/>
      <c r="CWA19" s="97"/>
      <c r="CWB19" s="97"/>
      <c r="CWC19" s="97"/>
      <c r="CWD19" s="97"/>
      <c r="CWE19" s="97"/>
      <c r="CWF19" s="97"/>
      <c r="CWG19" s="97"/>
      <c r="CWH19" s="97"/>
      <c r="CWI19" s="97"/>
      <c r="CWJ19" s="97"/>
      <c r="CWK19" s="97"/>
      <c r="CWL19" s="97"/>
      <c r="CWM19" s="97"/>
      <c r="CWN19" s="97"/>
      <c r="CWO19" s="97"/>
      <c r="CWP19" s="97"/>
      <c r="CWQ19" s="97"/>
      <c r="CWR19" s="97"/>
      <c r="CWS19" s="97"/>
      <c r="CWT19" s="97"/>
      <c r="CWU19" s="97"/>
      <c r="CWV19" s="97"/>
      <c r="CWW19" s="97"/>
      <c r="CWX19" s="97"/>
      <c r="CWY19" s="97"/>
      <c r="CWZ19" s="97"/>
      <c r="CXA19" s="97"/>
      <c r="CXB19" s="97"/>
      <c r="CXC19" s="97"/>
      <c r="CXD19" s="97"/>
      <c r="CXE19" s="97"/>
      <c r="CXF19" s="97"/>
      <c r="CXG19" s="97"/>
      <c r="CXH19" s="97"/>
      <c r="CXI19" s="97"/>
      <c r="CXJ19" s="97"/>
      <c r="CXK19" s="97"/>
      <c r="CXL19" s="97"/>
      <c r="CXM19" s="97"/>
      <c r="CXN19" s="97"/>
      <c r="CXO19" s="97"/>
      <c r="CXP19" s="97"/>
      <c r="CXQ19" s="97"/>
      <c r="CXR19" s="97"/>
      <c r="CXS19" s="97"/>
      <c r="CXT19" s="97"/>
      <c r="CXU19" s="97"/>
      <c r="CXV19" s="97"/>
      <c r="CXW19" s="97"/>
      <c r="CXX19" s="97"/>
      <c r="CXY19" s="97"/>
      <c r="CXZ19" s="97"/>
      <c r="CYA19" s="97"/>
      <c r="CYB19" s="97"/>
      <c r="CYC19" s="97"/>
      <c r="CYD19" s="97"/>
      <c r="CYE19" s="97"/>
      <c r="CYF19" s="97"/>
      <c r="CYG19" s="97"/>
      <c r="CYH19" s="97"/>
      <c r="CYI19" s="97"/>
      <c r="CYJ19" s="97"/>
      <c r="CYK19" s="97"/>
      <c r="CYL19" s="97"/>
      <c r="CYM19" s="97"/>
      <c r="CYN19" s="97"/>
      <c r="CYO19" s="97"/>
      <c r="CYP19" s="97"/>
      <c r="CYQ19" s="97"/>
      <c r="CYR19" s="97"/>
      <c r="CYS19" s="97"/>
      <c r="CYT19" s="97"/>
      <c r="CYU19" s="97"/>
      <c r="CYV19" s="97"/>
      <c r="CYW19" s="97"/>
      <c r="CYX19" s="97"/>
      <c r="CYY19" s="97"/>
      <c r="CYZ19" s="97"/>
      <c r="CZA19" s="97"/>
      <c r="CZB19" s="97"/>
      <c r="CZC19" s="97"/>
      <c r="CZD19" s="97"/>
      <c r="CZE19" s="97"/>
      <c r="CZF19" s="97"/>
      <c r="CZG19" s="97"/>
      <c r="CZH19" s="97"/>
      <c r="CZI19" s="97"/>
      <c r="CZJ19" s="97"/>
      <c r="CZK19" s="97"/>
      <c r="CZL19" s="97"/>
      <c r="CZM19" s="97"/>
      <c r="CZN19" s="97"/>
      <c r="CZO19" s="97"/>
      <c r="CZP19" s="97"/>
      <c r="CZQ19" s="97"/>
      <c r="CZR19" s="97"/>
      <c r="CZS19" s="97"/>
      <c r="CZT19" s="97"/>
      <c r="CZU19" s="97"/>
      <c r="CZV19" s="97"/>
      <c r="CZW19" s="97"/>
      <c r="CZX19" s="97"/>
      <c r="CZY19" s="97"/>
      <c r="CZZ19" s="97"/>
      <c r="DAA19" s="97"/>
      <c r="DAB19" s="97"/>
      <c r="DAC19" s="97"/>
      <c r="DAD19" s="97"/>
      <c r="DAE19" s="97"/>
      <c r="DAF19" s="97"/>
      <c r="DAG19" s="97"/>
      <c r="DAH19" s="97"/>
      <c r="DAI19" s="97"/>
      <c r="DAJ19" s="97"/>
      <c r="DAK19" s="97"/>
      <c r="DAL19" s="97"/>
      <c r="DAM19" s="97"/>
      <c r="DAN19" s="97"/>
      <c r="DAO19" s="97"/>
      <c r="DAP19" s="97"/>
      <c r="DAQ19" s="97"/>
      <c r="DAR19" s="97"/>
      <c r="DAS19" s="97"/>
      <c r="DAT19" s="97"/>
      <c r="DAU19" s="97"/>
      <c r="DAV19" s="97"/>
      <c r="DAW19" s="97"/>
      <c r="DAX19" s="97"/>
      <c r="DAY19" s="97"/>
      <c r="DAZ19" s="97"/>
      <c r="DBA19" s="97"/>
      <c r="DBB19" s="97"/>
      <c r="DBC19" s="97"/>
      <c r="DBD19" s="97"/>
      <c r="DBE19" s="97"/>
      <c r="DBF19" s="97"/>
      <c r="DBG19" s="97"/>
      <c r="DBH19" s="97"/>
      <c r="DBI19" s="97"/>
      <c r="DBJ19" s="97"/>
      <c r="DBK19" s="97"/>
      <c r="DBL19" s="97"/>
      <c r="DBM19" s="97"/>
      <c r="DBN19" s="97"/>
      <c r="DBO19" s="97"/>
      <c r="DBP19" s="97"/>
      <c r="DBQ19" s="97"/>
      <c r="DBR19" s="97"/>
      <c r="DBS19" s="97"/>
      <c r="DBT19" s="97"/>
      <c r="DBU19" s="97"/>
      <c r="DBV19" s="97"/>
      <c r="DBW19" s="97"/>
      <c r="DBX19" s="97"/>
      <c r="DBY19" s="97"/>
      <c r="DBZ19" s="97"/>
      <c r="DCA19" s="97"/>
      <c r="DCB19" s="97"/>
      <c r="DCC19" s="97"/>
      <c r="DCD19" s="97"/>
      <c r="DCE19" s="97"/>
      <c r="DCF19" s="97"/>
      <c r="DCG19" s="97"/>
      <c r="DCH19" s="97"/>
      <c r="DCI19" s="97"/>
      <c r="DCJ19" s="97"/>
      <c r="DCK19" s="97"/>
      <c r="DCL19" s="97"/>
      <c r="DCM19" s="97"/>
      <c r="DCN19" s="97"/>
      <c r="DCO19" s="97"/>
      <c r="DCP19" s="97"/>
      <c r="DCQ19" s="97"/>
      <c r="DCR19" s="97"/>
      <c r="DDD19" s="97"/>
      <c r="DDE19" s="97"/>
      <c r="DDF19" s="97"/>
      <c r="DDG19" s="97"/>
      <c r="DDH19" s="97"/>
      <c r="DDI19" s="97"/>
      <c r="DDJ19" s="97"/>
      <c r="DDK19" s="97"/>
      <c r="DDL19" s="97"/>
      <c r="DDM19" s="97"/>
      <c r="DDN19" s="97"/>
      <c r="DDO19" s="97"/>
      <c r="DDP19" s="97"/>
      <c r="DDQ19" s="97"/>
      <c r="DDR19" s="97"/>
      <c r="DDS19" s="97"/>
      <c r="DDT19" s="97"/>
      <c r="DDU19" s="97"/>
      <c r="DDV19" s="97"/>
      <c r="DDW19" s="97"/>
      <c r="DDX19" s="97"/>
      <c r="DDY19" s="97"/>
      <c r="DDZ19" s="97"/>
      <c r="DEA19" s="97"/>
      <c r="DEB19" s="97"/>
      <c r="DEC19" s="97"/>
      <c r="DED19" s="97"/>
      <c r="DEE19" s="97"/>
      <c r="DEF19" s="97"/>
      <c r="DEG19" s="97"/>
      <c r="DEH19" s="97"/>
      <c r="DEI19" s="97"/>
      <c r="DEJ19" s="97"/>
      <c r="DEK19" s="97"/>
      <c r="DEL19" s="97"/>
      <c r="DEM19" s="97"/>
      <c r="DEN19" s="97"/>
      <c r="DEO19" s="97"/>
      <c r="DEP19" s="97"/>
      <c r="DEQ19" s="97"/>
      <c r="DER19" s="97"/>
      <c r="DES19" s="97"/>
      <c r="DET19" s="97"/>
      <c r="DEU19" s="97"/>
      <c r="DEV19" s="97"/>
      <c r="DEW19" s="97"/>
      <c r="DEX19" s="97"/>
      <c r="DEY19" s="97"/>
      <c r="DEZ19" s="97"/>
      <c r="DFA19" s="97"/>
      <c r="DFB19" s="97"/>
      <c r="DFC19" s="97"/>
      <c r="DFD19" s="97"/>
      <c r="DFE19" s="97"/>
      <c r="DFF19" s="97"/>
      <c r="DFG19" s="97"/>
      <c r="DFH19" s="97"/>
      <c r="DFI19" s="97"/>
      <c r="DFJ19" s="97"/>
      <c r="DFK19" s="97"/>
      <c r="DFL19" s="97"/>
      <c r="DFM19" s="97"/>
      <c r="DFN19" s="97"/>
      <c r="DFO19" s="97"/>
      <c r="DFP19" s="97"/>
      <c r="DFQ19" s="97"/>
      <c r="DFR19" s="97"/>
      <c r="DFS19" s="97"/>
      <c r="DFT19" s="97"/>
      <c r="DFU19" s="97"/>
      <c r="DFV19" s="97"/>
      <c r="DFW19" s="97"/>
      <c r="DFX19" s="97"/>
      <c r="DFY19" s="97"/>
      <c r="DFZ19" s="97"/>
      <c r="DGA19" s="97"/>
      <c r="DGB19" s="97"/>
      <c r="DGC19" s="97"/>
      <c r="DGD19" s="97"/>
      <c r="DGE19" s="97"/>
      <c r="DGF19" s="97"/>
      <c r="DGG19" s="97"/>
      <c r="DGH19" s="97"/>
      <c r="DGI19" s="97"/>
      <c r="DGJ19" s="97"/>
      <c r="DGK19" s="97"/>
      <c r="DGL19" s="97"/>
      <c r="DGM19" s="97"/>
      <c r="DGN19" s="97"/>
      <c r="DGO19" s="97"/>
      <c r="DGP19" s="97"/>
      <c r="DGQ19" s="97"/>
      <c r="DGR19" s="97"/>
      <c r="DGS19" s="97"/>
      <c r="DGT19" s="97"/>
      <c r="DGU19" s="97"/>
      <c r="DGV19" s="97"/>
      <c r="DGW19" s="97"/>
      <c r="DGX19" s="97"/>
      <c r="DGY19" s="97"/>
      <c r="DGZ19" s="97"/>
      <c r="DHA19" s="97"/>
      <c r="DHB19" s="97"/>
      <c r="DHC19" s="97"/>
      <c r="DHD19" s="97"/>
      <c r="DHE19" s="97"/>
      <c r="DHF19" s="97"/>
      <c r="DHG19" s="97"/>
      <c r="DHH19" s="97"/>
      <c r="DHI19" s="97"/>
      <c r="DHJ19" s="97"/>
      <c r="DHK19" s="97"/>
      <c r="DHL19" s="97"/>
      <c r="DHM19" s="97"/>
      <c r="DHN19" s="97"/>
      <c r="DHO19" s="97"/>
      <c r="DHP19" s="97"/>
      <c r="DHQ19" s="97"/>
      <c r="DHR19" s="97"/>
      <c r="DHS19" s="97"/>
      <c r="DHT19" s="97"/>
      <c r="DHU19" s="97"/>
      <c r="DHV19" s="97"/>
      <c r="DHW19" s="97"/>
      <c r="DHX19" s="97"/>
      <c r="DHY19" s="97"/>
      <c r="DHZ19" s="97"/>
      <c r="DIA19" s="97"/>
      <c r="DIB19" s="97"/>
      <c r="DIC19" s="97"/>
      <c r="DID19" s="97"/>
      <c r="DIE19" s="97"/>
      <c r="DIF19" s="97"/>
      <c r="DIG19" s="97"/>
      <c r="DIH19" s="97"/>
      <c r="DII19" s="97"/>
      <c r="DIJ19" s="97"/>
      <c r="DIK19" s="97"/>
      <c r="DIL19" s="97"/>
      <c r="DIM19" s="97"/>
      <c r="DIN19" s="97"/>
      <c r="DIO19" s="97"/>
      <c r="DIP19" s="97"/>
      <c r="DIQ19" s="97"/>
      <c r="DIR19" s="97"/>
      <c r="DIS19" s="97"/>
      <c r="DIT19" s="97"/>
      <c r="DIU19" s="97"/>
      <c r="DIV19" s="97"/>
      <c r="DIW19" s="97"/>
      <c r="DIX19" s="97"/>
      <c r="DIY19" s="97"/>
      <c r="DIZ19" s="97"/>
      <c r="DJA19" s="97"/>
      <c r="DJB19" s="97"/>
      <c r="DJC19" s="97"/>
      <c r="DJD19" s="97"/>
      <c r="DJE19" s="97"/>
      <c r="DJF19" s="97"/>
      <c r="DJG19" s="97"/>
      <c r="DJH19" s="97"/>
      <c r="DJI19" s="97"/>
      <c r="DJJ19" s="97"/>
      <c r="DJK19" s="97"/>
      <c r="DJL19" s="97"/>
      <c r="DJM19" s="97"/>
      <c r="DJN19" s="97"/>
      <c r="DJO19" s="97"/>
      <c r="DJP19" s="97"/>
      <c r="DJQ19" s="97"/>
      <c r="DJR19" s="97"/>
      <c r="DJS19" s="97"/>
      <c r="DJT19" s="97"/>
      <c r="DJU19" s="97"/>
      <c r="DJV19" s="97"/>
      <c r="DJW19" s="97"/>
      <c r="DJX19" s="97"/>
      <c r="DJY19" s="97"/>
      <c r="DJZ19" s="97"/>
      <c r="DKA19" s="97"/>
      <c r="DKB19" s="97"/>
      <c r="DKC19" s="97"/>
      <c r="DKD19" s="97"/>
      <c r="DKE19" s="97"/>
      <c r="DKF19" s="97"/>
      <c r="DKG19" s="97"/>
      <c r="DKH19" s="97"/>
      <c r="DKI19" s="97"/>
      <c r="DKJ19" s="97"/>
      <c r="DKK19" s="97"/>
      <c r="DKL19" s="97"/>
      <c r="DKM19" s="97"/>
      <c r="DKN19" s="97"/>
      <c r="DKO19" s="97"/>
      <c r="DKP19" s="97"/>
      <c r="DKQ19" s="97"/>
      <c r="DKR19" s="97"/>
      <c r="DKS19" s="97"/>
      <c r="DKT19" s="97"/>
      <c r="DKU19" s="97"/>
      <c r="DKV19" s="97"/>
      <c r="DKW19" s="97"/>
      <c r="DKX19" s="97"/>
      <c r="DKY19" s="97"/>
      <c r="DKZ19" s="97"/>
      <c r="DLA19" s="97"/>
      <c r="DLB19" s="97"/>
      <c r="DLC19" s="97"/>
      <c r="DLD19" s="97"/>
      <c r="DLE19" s="97"/>
      <c r="DLF19" s="97"/>
      <c r="DLG19" s="97"/>
      <c r="DLH19" s="97"/>
      <c r="DLI19" s="97"/>
      <c r="DLJ19" s="97"/>
      <c r="DLK19" s="97"/>
      <c r="DLL19" s="97"/>
      <c r="DLM19" s="97"/>
      <c r="DLN19" s="97"/>
      <c r="DLO19" s="97"/>
      <c r="DLP19" s="97"/>
      <c r="DLQ19" s="97"/>
      <c r="DLR19" s="97"/>
      <c r="DLS19" s="97"/>
      <c r="DLT19" s="97"/>
      <c r="DLU19" s="97"/>
      <c r="DLV19" s="97"/>
      <c r="DLW19" s="97"/>
      <c r="DLX19" s="97"/>
      <c r="DLY19" s="97"/>
      <c r="DLZ19" s="97"/>
      <c r="DMA19" s="97"/>
      <c r="DMB19" s="97"/>
      <c r="DMC19" s="97"/>
      <c r="DMD19" s="97"/>
      <c r="DME19" s="97"/>
      <c r="DMF19" s="97"/>
      <c r="DMG19" s="97"/>
      <c r="DMH19" s="97"/>
      <c r="DMI19" s="97"/>
      <c r="DMJ19" s="97"/>
      <c r="DMK19" s="97"/>
      <c r="DML19" s="97"/>
      <c r="DMM19" s="97"/>
      <c r="DMN19" s="97"/>
      <c r="DMZ19" s="97"/>
      <c r="DNA19" s="97"/>
      <c r="DNB19" s="97"/>
      <c r="DNC19" s="97"/>
      <c r="DND19" s="97"/>
      <c r="DNE19" s="97"/>
      <c r="DNF19" s="97"/>
      <c r="DNG19" s="97"/>
      <c r="DNH19" s="97"/>
      <c r="DNI19" s="97"/>
      <c r="DNJ19" s="97"/>
      <c r="DNK19" s="97"/>
      <c r="DNL19" s="97"/>
      <c r="DNM19" s="97"/>
      <c r="DNN19" s="97"/>
      <c r="DNO19" s="97"/>
      <c r="DNP19" s="97"/>
      <c r="DNQ19" s="97"/>
      <c r="DNR19" s="97"/>
      <c r="DNS19" s="97"/>
      <c r="DNT19" s="97"/>
      <c r="DNU19" s="97"/>
      <c r="DNV19" s="97"/>
      <c r="DNW19" s="97"/>
      <c r="DNX19" s="97"/>
      <c r="DNY19" s="97"/>
      <c r="DNZ19" s="97"/>
      <c r="DOA19" s="97"/>
      <c r="DOB19" s="97"/>
      <c r="DOC19" s="97"/>
      <c r="DOD19" s="97"/>
      <c r="DOE19" s="97"/>
      <c r="DOF19" s="97"/>
      <c r="DOG19" s="97"/>
      <c r="DOH19" s="97"/>
      <c r="DOI19" s="97"/>
      <c r="DOJ19" s="97"/>
      <c r="DOK19" s="97"/>
      <c r="DOL19" s="97"/>
      <c r="DOM19" s="97"/>
      <c r="DON19" s="97"/>
      <c r="DOO19" s="97"/>
      <c r="DOP19" s="97"/>
      <c r="DOQ19" s="97"/>
      <c r="DOR19" s="97"/>
      <c r="DOS19" s="97"/>
      <c r="DOT19" s="97"/>
      <c r="DOU19" s="97"/>
      <c r="DOV19" s="97"/>
      <c r="DOW19" s="97"/>
      <c r="DOX19" s="97"/>
      <c r="DOY19" s="97"/>
      <c r="DOZ19" s="97"/>
      <c r="DPA19" s="97"/>
      <c r="DPB19" s="97"/>
      <c r="DPC19" s="97"/>
      <c r="DPD19" s="97"/>
      <c r="DPE19" s="97"/>
      <c r="DPF19" s="97"/>
      <c r="DPG19" s="97"/>
      <c r="DPH19" s="97"/>
      <c r="DPI19" s="97"/>
      <c r="DPJ19" s="97"/>
      <c r="DPK19" s="97"/>
      <c r="DPL19" s="97"/>
      <c r="DPM19" s="97"/>
      <c r="DPN19" s="97"/>
      <c r="DPO19" s="97"/>
      <c r="DPP19" s="97"/>
      <c r="DPQ19" s="97"/>
      <c r="DPR19" s="97"/>
      <c r="DPS19" s="97"/>
      <c r="DPT19" s="97"/>
      <c r="DPU19" s="97"/>
      <c r="DPV19" s="97"/>
      <c r="DPW19" s="97"/>
      <c r="DPX19" s="97"/>
      <c r="DPY19" s="97"/>
      <c r="DPZ19" s="97"/>
      <c r="DQA19" s="97"/>
      <c r="DQB19" s="97"/>
      <c r="DQC19" s="97"/>
      <c r="DQD19" s="97"/>
      <c r="DQE19" s="97"/>
      <c r="DQF19" s="97"/>
      <c r="DQG19" s="97"/>
      <c r="DQH19" s="97"/>
      <c r="DQI19" s="97"/>
      <c r="DQJ19" s="97"/>
      <c r="DQK19" s="97"/>
      <c r="DQL19" s="97"/>
      <c r="DQM19" s="97"/>
      <c r="DQN19" s="97"/>
      <c r="DQO19" s="97"/>
      <c r="DQP19" s="97"/>
      <c r="DQQ19" s="97"/>
      <c r="DQR19" s="97"/>
      <c r="DQS19" s="97"/>
      <c r="DQT19" s="97"/>
      <c r="DQU19" s="97"/>
      <c r="DQV19" s="97"/>
      <c r="DQW19" s="97"/>
      <c r="DQX19" s="97"/>
      <c r="DQY19" s="97"/>
      <c r="DQZ19" s="97"/>
      <c r="DRA19" s="97"/>
      <c r="DRB19" s="97"/>
      <c r="DRC19" s="97"/>
      <c r="DRD19" s="97"/>
      <c r="DRE19" s="97"/>
      <c r="DRF19" s="97"/>
      <c r="DRG19" s="97"/>
      <c r="DRH19" s="97"/>
      <c r="DRI19" s="97"/>
      <c r="DRJ19" s="97"/>
      <c r="DRK19" s="97"/>
      <c r="DRL19" s="97"/>
      <c r="DRM19" s="97"/>
      <c r="DRN19" s="97"/>
      <c r="DRO19" s="97"/>
      <c r="DRP19" s="97"/>
      <c r="DRQ19" s="97"/>
      <c r="DRR19" s="97"/>
      <c r="DRS19" s="97"/>
      <c r="DRT19" s="97"/>
      <c r="DRU19" s="97"/>
      <c r="DRV19" s="97"/>
      <c r="DRW19" s="97"/>
      <c r="DRX19" s="97"/>
      <c r="DRY19" s="97"/>
      <c r="DRZ19" s="97"/>
      <c r="DSA19" s="97"/>
      <c r="DSB19" s="97"/>
      <c r="DSC19" s="97"/>
      <c r="DSD19" s="97"/>
      <c r="DSE19" s="97"/>
      <c r="DSF19" s="97"/>
      <c r="DSG19" s="97"/>
      <c r="DSH19" s="97"/>
      <c r="DSI19" s="97"/>
      <c r="DSJ19" s="97"/>
      <c r="DSK19" s="97"/>
      <c r="DSL19" s="97"/>
      <c r="DSM19" s="97"/>
      <c r="DSN19" s="97"/>
      <c r="DSO19" s="97"/>
      <c r="DSP19" s="97"/>
      <c r="DSQ19" s="97"/>
      <c r="DSR19" s="97"/>
      <c r="DSS19" s="97"/>
      <c r="DST19" s="97"/>
      <c r="DSU19" s="97"/>
      <c r="DSV19" s="97"/>
      <c r="DSW19" s="97"/>
      <c r="DSX19" s="97"/>
      <c r="DSY19" s="97"/>
      <c r="DSZ19" s="97"/>
      <c r="DTA19" s="97"/>
      <c r="DTB19" s="97"/>
      <c r="DTC19" s="97"/>
      <c r="DTD19" s="97"/>
      <c r="DTE19" s="97"/>
      <c r="DTF19" s="97"/>
      <c r="DTG19" s="97"/>
      <c r="DTH19" s="97"/>
      <c r="DTI19" s="97"/>
      <c r="DTJ19" s="97"/>
      <c r="DTK19" s="97"/>
      <c r="DTL19" s="97"/>
      <c r="DTM19" s="97"/>
      <c r="DTN19" s="97"/>
      <c r="DTO19" s="97"/>
      <c r="DTP19" s="97"/>
      <c r="DTQ19" s="97"/>
      <c r="DTR19" s="97"/>
      <c r="DTS19" s="97"/>
      <c r="DTT19" s="97"/>
      <c r="DTU19" s="97"/>
      <c r="DTV19" s="97"/>
      <c r="DTW19" s="97"/>
      <c r="DTX19" s="97"/>
      <c r="DTY19" s="97"/>
      <c r="DTZ19" s="97"/>
      <c r="DUA19" s="97"/>
      <c r="DUB19" s="97"/>
      <c r="DUC19" s="97"/>
      <c r="DUD19" s="97"/>
      <c r="DUE19" s="97"/>
      <c r="DUF19" s="97"/>
      <c r="DUG19" s="97"/>
      <c r="DUH19" s="97"/>
      <c r="DUI19" s="97"/>
      <c r="DUJ19" s="97"/>
      <c r="DUK19" s="97"/>
      <c r="DUL19" s="97"/>
      <c r="DUM19" s="97"/>
      <c r="DUN19" s="97"/>
      <c r="DUO19" s="97"/>
      <c r="DUP19" s="97"/>
      <c r="DUQ19" s="97"/>
      <c r="DUR19" s="97"/>
      <c r="DUS19" s="97"/>
      <c r="DUT19" s="97"/>
      <c r="DUU19" s="97"/>
      <c r="DUV19" s="97"/>
      <c r="DUW19" s="97"/>
      <c r="DUX19" s="97"/>
      <c r="DUY19" s="97"/>
      <c r="DUZ19" s="97"/>
      <c r="DVA19" s="97"/>
      <c r="DVB19" s="97"/>
      <c r="DVC19" s="97"/>
      <c r="DVD19" s="97"/>
      <c r="DVE19" s="97"/>
      <c r="DVF19" s="97"/>
      <c r="DVG19" s="97"/>
      <c r="DVH19" s="97"/>
      <c r="DVI19" s="97"/>
      <c r="DVJ19" s="97"/>
      <c r="DVK19" s="97"/>
      <c r="DVL19" s="97"/>
      <c r="DVM19" s="97"/>
      <c r="DVN19" s="97"/>
      <c r="DVO19" s="97"/>
      <c r="DVP19" s="97"/>
      <c r="DVQ19" s="97"/>
      <c r="DVR19" s="97"/>
      <c r="DVS19" s="97"/>
      <c r="DVT19" s="97"/>
      <c r="DVU19" s="97"/>
      <c r="DVV19" s="97"/>
      <c r="DVW19" s="97"/>
      <c r="DVX19" s="97"/>
      <c r="DVY19" s="97"/>
      <c r="DVZ19" s="97"/>
      <c r="DWA19" s="97"/>
      <c r="DWB19" s="97"/>
      <c r="DWC19" s="97"/>
      <c r="DWD19" s="97"/>
      <c r="DWE19" s="97"/>
      <c r="DWF19" s="97"/>
      <c r="DWG19" s="97"/>
      <c r="DWH19" s="97"/>
      <c r="DWI19" s="97"/>
      <c r="DWJ19" s="97"/>
      <c r="DWV19" s="97"/>
      <c r="DWW19" s="97"/>
      <c r="DWX19" s="97"/>
      <c r="DWY19" s="97"/>
      <c r="DWZ19" s="97"/>
      <c r="DXA19" s="97"/>
      <c r="DXB19" s="97"/>
      <c r="DXC19" s="97"/>
      <c r="DXD19" s="97"/>
      <c r="DXE19" s="97"/>
      <c r="DXF19" s="97"/>
      <c r="DXG19" s="97"/>
      <c r="DXH19" s="97"/>
      <c r="DXI19" s="97"/>
      <c r="DXJ19" s="97"/>
      <c r="DXK19" s="97"/>
      <c r="DXL19" s="97"/>
      <c r="DXM19" s="97"/>
      <c r="DXN19" s="97"/>
      <c r="DXO19" s="97"/>
      <c r="DXP19" s="97"/>
      <c r="DXQ19" s="97"/>
      <c r="DXR19" s="97"/>
      <c r="DXS19" s="97"/>
      <c r="DXT19" s="97"/>
      <c r="DXU19" s="97"/>
      <c r="DXV19" s="97"/>
      <c r="DXW19" s="97"/>
      <c r="DXX19" s="97"/>
      <c r="DXY19" s="97"/>
      <c r="DXZ19" s="97"/>
      <c r="DYA19" s="97"/>
      <c r="DYB19" s="97"/>
      <c r="DYC19" s="97"/>
      <c r="DYD19" s="97"/>
      <c r="DYE19" s="97"/>
      <c r="DYF19" s="97"/>
      <c r="DYG19" s="97"/>
      <c r="DYH19" s="97"/>
      <c r="DYI19" s="97"/>
      <c r="DYJ19" s="97"/>
      <c r="DYK19" s="97"/>
      <c r="DYL19" s="97"/>
      <c r="DYM19" s="97"/>
      <c r="DYN19" s="97"/>
      <c r="DYO19" s="97"/>
      <c r="DYP19" s="97"/>
      <c r="DYQ19" s="97"/>
      <c r="DYR19" s="97"/>
      <c r="DYS19" s="97"/>
      <c r="DYT19" s="97"/>
      <c r="DYU19" s="97"/>
      <c r="DYV19" s="97"/>
      <c r="DYW19" s="97"/>
      <c r="DYX19" s="97"/>
      <c r="DYY19" s="97"/>
      <c r="DYZ19" s="97"/>
      <c r="DZA19" s="97"/>
      <c r="DZB19" s="97"/>
      <c r="DZC19" s="97"/>
      <c r="DZD19" s="97"/>
      <c r="DZE19" s="97"/>
      <c r="DZF19" s="97"/>
      <c r="DZG19" s="97"/>
      <c r="DZH19" s="97"/>
      <c r="DZI19" s="97"/>
      <c r="DZJ19" s="97"/>
      <c r="DZK19" s="97"/>
      <c r="DZL19" s="97"/>
      <c r="DZM19" s="97"/>
      <c r="DZN19" s="97"/>
      <c r="DZO19" s="97"/>
      <c r="DZP19" s="97"/>
      <c r="DZQ19" s="97"/>
      <c r="DZR19" s="97"/>
      <c r="DZS19" s="97"/>
      <c r="DZT19" s="97"/>
      <c r="DZU19" s="97"/>
      <c r="DZV19" s="97"/>
      <c r="DZW19" s="97"/>
      <c r="DZX19" s="97"/>
      <c r="DZY19" s="97"/>
      <c r="DZZ19" s="97"/>
      <c r="EAA19" s="97"/>
      <c r="EAB19" s="97"/>
      <c r="EAC19" s="97"/>
      <c r="EAD19" s="97"/>
      <c r="EAE19" s="97"/>
      <c r="EAF19" s="97"/>
      <c r="EAG19" s="97"/>
      <c r="EAH19" s="97"/>
      <c r="EAI19" s="97"/>
      <c r="EAJ19" s="97"/>
      <c r="EAK19" s="97"/>
      <c r="EAL19" s="97"/>
      <c r="EAM19" s="97"/>
      <c r="EAN19" s="97"/>
      <c r="EAO19" s="97"/>
      <c r="EAP19" s="97"/>
      <c r="EAQ19" s="97"/>
      <c r="EAR19" s="97"/>
      <c r="EAS19" s="97"/>
      <c r="EAT19" s="97"/>
      <c r="EAU19" s="97"/>
      <c r="EAV19" s="97"/>
      <c r="EAW19" s="97"/>
      <c r="EAX19" s="97"/>
      <c r="EAY19" s="97"/>
      <c r="EAZ19" s="97"/>
      <c r="EBA19" s="97"/>
      <c r="EBB19" s="97"/>
      <c r="EBC19" s="97"/>
      <c r="EBD19" s="97"/>
      <c r="EBE19" s="97"/>
      <c r="EBF19" s="97"/>
      <c r="EBG19" s="97"/>
      <c r="EBH19" s="97"/>
      <c r="EBI19" s="97"/>
      <c r="EBJ19" s="97"/>
      <c r="EBK19" s="97"/>
      <c r="EBL19" s="97"/>
      <c r="EBM19" s="97"/>
      <c r="EBN19" s="97"/>
      <c r="EBO19" s="97"/>
      <c r="EBP19" s="97"/>
      <c r="EBQ19" s="97"/>
      <c r="EBR19" s="97"/>
      <c r="EBS19" s="97"/>
      <c r="EBT19" s="97"/>
      <c r="EBU19" s="97"/>
      <c r="EBV19" s="97"/>
      <c r="EBW19" s="97"/>
      <c r="EBX19" s="97"/>
      <c r="EBY19" s="97"/>
      <c r="EBZ19" s="97"/>
      <c r="ECA19" s="97"/>
      <c r="ECB19" s="97"/>
      <c r="ECC19" s="97"/>
      <c r="ECD19" s="97"/>
      <c r="ECE19" s="97"/>
      <c r="ECF19" s="97"/>
      <c r="ECG19" s="97"/>
      <c r="ECH19" s="97"/>
      <c r="ECI19" s="97"/>
      <c r="ECJ19" s="97"/>
      <c r="ECK19" s="97"/>
      <c r="ECL19" s="97"/>
      <c r="ECM19" s="97"/>
      <c r="ECN19" s="97"/>
      <c r="ECO19" s="97"/>
      <c r="ECP19" s="97"/>
      <c r="ECQ19" s="97"/>
      <c r="ECR19" s="97"/>
      <c r="ECS19" s="97"/>
      <c r="ECT19" s="97"/>
      <c r="ECU19" s="97"/>
      <c r="ECV19" s="97"/>
      <c r="ECW19" s="97"/>
      <c r="ECX19" s="97"/>
      <c r="ECY19" s="97"/>
      <c r="ECZ19" s="97"/>
      <c r="EDA19" s="97"/>
      <c r="EDB19" s="97"/>
      <c r="EDC19" s="97"/>
      <c r="EDD19" s="97"/>
      <c r="EDE19" s="97"/>
      <c r="EDF19" s="97"/>
      <c r="EDG19" s="97"/>
      <c r="EDH19" s="97"/>
      <c r="EDI19" s="97"/>
      <c r="EDJ19" s="97"/>
      <c r="EDK19" s="97"/>
      <c r="EDL19" s="97"/>
      <c r="EDM19" s="97"/>
      <c r="EDN19" s="97"/>
      <c r="EDO19" s="97"/>
      <c r="EDP19" s="97"/>
      <c r="EDQ19" s="97"/>
      <c r="EDR19" s="97"/>
      <c r="EDS19" s="97"/>
      <c r="EDT19" s="97"/>
      <c r="EDU19" s="97"/>
      <c r="EDV19" s="97"/>
      <c r="EDW19" s="97"/>
      <c r="EDX19" s="97"/>
      <c r="EDY19" s="97"/>
      <c r="EDZ19" s="97"/>
      <c r="EEA19" s="97"/>
      <c r="EEB19" s="97"/>
      <c r="EEC19" s="97"/>
      <c r="EED19" s="97"/>
      <c r="EEE19" s="97"/>
      <c r="EEF19" s="97"/>
      <c r="EEG19" s="97"/>
      <c r="EEH19" s="97"/>
      <c r="EEI19" s="97"/>
      <c r="EEJ19" s="97"/>
      <c r="EEK19" s="97"/>
      <c r="EEL19" s="97"/>
      <c r="EEM19" s="97"/>
      <c r="EEN19" s="97"/>
      <c r="EEO19" s="97"/>
      <c r="EEP19" s="97"/>
      <c r="EEQ19" s="97"/>
      <c r="EER19" s="97"/>
      <c r="EES19" s="97"/>
      <c r="EET19" s="97"/>
      <c r="EEU19" s="97"/>
      <c r="EEV19" s="97"/>
      <c r="EEW19" s="97"/>
      <c r="EEX19" s="97"/>
      <c r="EEY19" s="97"/>
      <c r="EEZ19" s="97"/>
      <c r="EFA19" s="97"/>
      <c r="EFB19" s="97"/>
      <c r="EFC19" s="97"/>
      <c r="EFD19" s="97"/>
      <c r="EFE19" s="97"/>
      <c r="EFF19" s="97"/>
      <c r="EFG19" s="97"/>
      <c r="EFH19" s="97"/>
      <c r="EFI19" s="97"/>
      <c r="EFJ19" s="97"/>
      <c r="EFK19" s="97"/>
      <c r="EFL19" s="97"/>
      <c r="EFM19" s="97"/>
      <c r="EFN19" s="97"/>
      <c r="EFO19" s="97"/>
      <c r="EFP19" s="97"/>
      <c r="EFQ19" s="97"/>
      <c r="EFR19" s="97"/>
      <c r="EFS19" s="97"/>
      <c r="EFT19" s="97"/>
      <c r="EFU19" s="97"/>
      <c r="EFV19" s="97"/>
      <c r="EFW19" s="97"/>
      <c r="EFX19" s="97"/>
      <c r="EFY19" s="97"/>
      <c r="EFZ19" s="97"/>
      <c r="EGA19" s="97"/>
      <c r="EGB19" s="97"/>
      <c r="EGC19" s="97"/>
      <c r="EGD19" s="97"/>
      <c r="EGE19" s="97"/>
      <c r="EGF19" s="97"/>
      <c r="EGR19" s="97"/>
      <c r="EGS19" s="97"/>
      <c r="EGT19" s="97"/>
      <c r="EGU19" s="97"/>
      <c r="EGV19" s="97"/>
      <c r="EGW19" s="97"/>
      <c r="EGX19" s="97"/>
      <c r="EGY19" s="97"/>
      <c r="EGZ19" s="97"/>
      <c r="EHA19" s="97"/>
      <c r="EHB19" s="97"/>
      <c r="EHC19" s="97"/>
      <c r="EHD19" s="97"/>
      <c r="EHE19" s="97"/>
      <c r="EHF19" s="97"/>
      <c r="EHG19" s="97"/>
      <c r="EHH19" s="97"/>
      <c r="EHI19" s="97"/>
      <c r="EHJ19" s="97"/>
      <c r="EHK19" s="97"/>
      <c r="EHL19" s="97"/>
      <c r="EHM19" s="97"/>
      <c r="EHN19" s="97"/>
      <c r="EHO19" s="97"/>
      <c r="EHP19" s="97"/>
      <c r="EHQ19" s="97"/>
      <c r="EHR19" s="97"/>
      <c r="EHS19" s="97"/>
      <c r="EHT19" s="97"/>
      <c r="EHU19" s="97"/>
      <c r="EHV19" s="97"/>
      <c r="EHW19" s="97"/>
      <c r="EHX19" s="97"/>
      <c r="EHY19" s="97"/>
      <c r="EHZ19" s="97"/>
      <c r="EIA19" s="97"/>
      <c r="EIB19" s="97"/>
      <c r="EIC19" s="97"/>
      <c r="EID19" s="97"/>
      <c r="EIE19" s="97"/>
      <c r="EIF19" s="97"/>
      <c r="EIG19" s="97"/>
      <c r="EIH19" s="97"/>
      <c r="EII19" s="97"/>
      <c r="EIJ19" s="97"/>
      <c r="EIK19" s="97"/>
      <c r="EIL19" s="97"/>
      <c r="EIM19" s="97"/>
      <c r="EIN19" s="97"/>
      <c r="EIO19" s="97"/>
      <c r="EIP19" s="97"/>
      <c r="EIQ19" s="97"/>
      <c r="EIR19" s="97"/>
      <c r="EIS19" s="97"/>
      <c r="EIT19" s="97"/>
      <c r="EIU19" s="97"/>
      <c r="EIV19" s="97"/>
      <c r="EIW19" s="97"/>
      <c r="EIX19" s="97"/>
      <c r="EIY19" s="97"/>
      <c r="EIZ19" s="97"/>
      <c r="EJA19" s="97"/>
      <c r="EJB19" s="97"/>
      <c r="EJC19" s="97"/>
      <c r="EJD19" s="97"/>
      <c r="EJE19" s="97"/>
      <c r="EJF19" s="97"/>
      <c r="EJG19" s="97"/>
      <c r="EJH19" s="97"/>
      <c r="EJI19" s="97"/>
      <c r="EJJ19" s="97"/>
      <c r="EJK19" s="97"/>
      <c r="EJL19" s="97"/>
      <c r="EJM19" s="97"/>
      <c r="EJN19" s="97"/>
      <c r="EJO19" s="97"/>
      <c r="EJP19" s="97"/>
      <c r="EJQ19" s="97"/>
      <c r="EJR19" s="97"/>
      <c r="EJS19" s="97"/>
      <c r="EJT19" s="97"/>
      <c r="EJU19" s="97"/>
      <c r="EJV19" s="97"/>
      <c r="EJW19" s="97"/>
      <c r="EJX19" s="97"/>
      <c r="EJY19" s="97"/>
      <c r="EJZ19" s="97"/>
      <c r="EKA19" s="97"/>
      <c r="EKB19" s="97"/>
      <c r="EKC19" s="97"/>
      <c r="EKD19" s="97"/>
      <c r="EKE19" s="97"/>
      <c r="EKF19" s="97"/>
      <c r="EKG19" s="97"/>
      <c r="EKH19" s="97"/>
      <c r="EKI19" s="97"/>
      <c r="EKJ19" s="97"/>
      <c r="EKK19" s="97"/>
      <c r="EKL19" s="97"/>
      <c r="EKM19" s="97"/>
      <c r="EKN19" s="97"/>
      <c r="EKO19" s="97"/>
      <c r="EKP19" s="97"/>
      <c r="EKQ19" s="97"/>
      <c r="EKR19" s="97"/>
      <c r="EKS19" s="97"/>
      <c r="EKT19" s="97"/>
      <c r="EKU19" s="97"/>
      <c r="EKV19" s="97"/>
      <c r="EKW19" s="97"/>
      <c r="EKX19" s="97"/>
      <c r="EKY19" s="97"/>
      <c r="EKZ19" s="97"/>
      <c r="ELA19" s="97"/>
      <c r="ELB19" s="97"/>
      <c r="ELC19" s="97"/>
      <c r="ELD19" s="97"/>
      <c r="ELE19" s="97"/>
      <c r="ELF19" s="97"/>
      <c r="ELG19" s="97"/>
      <c r="ELH19" s="97"/>
      <c r="ELI19" s="97"/>
      <c r="ELJ19" s="97"/>
      <c r="ELK19" s="97"/>
      <c r="ELL19" s="97"/>
      <c r="ELM19" s="97"/>
      <c r="ELN19" s="97"/>
      <c r="ELO19" s="97"/>
      <c r="ELP19" s="97"/>
      <c r="ELQ19" s="97"/>
      <c r="ELR19" s="97"/>
      <c r="ELS19" s="97"/>
      <c r="ELT19" s="97"/>
      <c r="ELU19" s="97"/>
      <c r="ELV19" s="97"/>
      <c r="ELW19" s="97"/>
      <c r="ELX19" s="97"/>
      <c r="ELY19" s="97"/>
      <c r="ELZ19" s="97"/>
      <c r="EMA19" s="97"/>
      <c r="EMB19" s="97"/>
      <c r="EMC19" s="97"/>
      <c r="EMD19" s="97"/>
      <c r="EME19" s="97"/>
      <c r="EMF19" s="97"/>
      <c r="EMG19" s="97"/>
      <c r="EMH19" s="97"/>
      <c r="EMI19" s="97"/>
      <c r="EMJ19" s="97"/>
      <c r="EMK19" s="97"/>
      <c r="EML19" s="97"/>
      <c r="EMM19" s="97"/>
      <c r="EMN19" s="97"/>
      <c r="EMO19" s="97"/>
      <c r="EMP19" s="97"/>
      <c r="EMQ19" s="97"/>
      <c r="EMR19" s="97"/>
      <c r="EMS19" s="97"/>
      <c r="EMT19" s="97"/>
      <c r="EMU19" s="97"/>
      <c r="EMV19" s="97"/>
      <c r="EMW19" s="97"/>
      <c r="EMX19" s="97"/>
      <c r="EMY19" s="97"/>
      <c r="EMZ19" s="97"/>
      <c r="ENA19" s="97"/>
      <c r="ENB19" s="97"/>
      <c r="ENC19" s="97"/>
      <c r="END19" s="97"/>
      <c r="ENE19" s="97"/>
      <c r="ENF19" s="97"/>
      <c r="ENG19" s="97"/>
      <c r="ENH19" s="97"/>
      <c r="ENI19" s="97"/>
      <c r="ENJ19" s="97"/>
      <c r="ENK19" s="97"/>
      <c r="ENL19" s="97"/>
      <c r="ENM19" s="97"/>
      <c r="ENN19" s="97"/>
      <c r="ENO19" s="97"/>
      <c r="ENP19" s="97"/>
      <c r="ENQ19" s="97"/>
      <c r="ENR19" s="97"/>
      <c r="ENS19" s="97"/>
      <c r="ENT19" s="97"/>
      <c r="ENU19" s="97"/>
      <c r="ENV19" s="97"/>
      <c r="ENW19" s="97"/>
      <c r="ENX19" s="97"/>
      <c r="ENY19" s="97"/>
      <c r="ENZ19" s="97"/>
      <c r="EOA19" s="97"/>
      <c r="EOB19" s="97"/>
      <c r="EOC19" s="97"/>
      <c r="EOD19" s="97"/>
      <c r="EOE19" s="97"/>
      <c r="EOF19" s="97"/>
      <c r="EOG19" s="97"/>
      <c r="EOH19" s="97"/>
      <c r="EOI19" s="97"/>
      <c r="EOJ19" s="97"/>
      <c r="EOK19" s="97"/>
      <c r="EOL19" s="97"/>
      <c r="EOM19" s="97"/>
      <c r="EON19" s="97"/>
      <c r="EOO19" s="97"/>
      <c r="EOP19" s="97"/>
      <c r="EOQ19" s="97"/>
      <c r="EOR19" s="97"/>
      <c r="EOS19" s="97"/>
      <c r="EOT19" s="97"/>
      <c r="EOU19" s="97"/>
      <c r="EOV19" s="97"/>
      <c r="EOW19" s="97"/>
      <c r="EOX19" s="97"/>
      <c r="EOY19" s="97"/>
      <c r="EOZ19" s="97"/>
      <c r="EPA19" s="97"/>
      <c r="EPB19" s="97"/>
      <c r="EPC19" s="97"/>
      <c r="EPD19" s="97"/>
      <c r="EPE19" s="97"/>
      <c r="EPF19" s="97"/>
      <c r="EPG19" s="97"/>
      <c r="EPH19" s="97"/>
      <c r="EPI19" s="97"/>
      <c r="EPJ19" s="97"/>
      <c r="EPK19" s="97"/>
      <c r="EPL19" s="97"/>
      <c r="EPM19" s="97"/>
      <c r="EPN19" s="97"/>
      <c r="EPO19" s="97"/>
      <c r="EPP19" s="97"/>
      <c r="EPQ19" s="97"/>
      <c r="EPR19" s="97"/>
      <c r="EPS19" s="97"/>
      <c r="EPT19" s="97"/>
      <c r="EPU19" s="97"/>
      <c r="EPV19" s="97"/>
      <c r="EPW19" s="97"/>
      <c r="EPX19" s="97"/>
      <c r="EPY19" s="97"/>
      <c r="EPZ19" s="97"/>
      <c r="EQA19" s="97"/>
      <c r="EQB19" s="97"/>
      <c r="EQN19" s="97"/>
      <c r="EQO19" s="97"/>
      <c r="EQP19" s="97"/>
      <c r="EQQ19" s="97"/>
      <c r="EQR19" s="97"/>
      <c r="EQS19" s="97"/>
      <c r="EQT19" s="97"/>
      <c r="EQU19" s="97"/>
      <c r="EQV19" s="97"/>
      <c r="EQW19" s="97"/>
      <c r="EQX19" s="97"/>
      <c r="EQY19" s="97"/>
      <c r="EQZ19" s="97"/>
      <c r="ERA19" s="97"/>
      <c r="ERB19" s="97"/>
      <c r="ERC19" s="97"/>
      <c r="ERD19" s="97"/>
      <c r="ERE19" s="97"/>
      <c r="ERF19" s="97"/>
      <c r="ERG19" s="97"/>
      <c r="ERH19" s="97"/>
      <c r="ERI19" s="97"/>
      <c r="ERJ19" s="97"/>
      <c r="ERK19" s="97"/>
      <c r="ERL19" s="97"/>
      <c r="ERM19" s="97"/>
      <c r="ERN19" s="97"/>
      <c r="ERO19" s="97"/>
      <c r="ERP19" s="97"/>
      <c r="ERQ19" s="97"/>
      <c r="ERR19" s="97"/>
      <c r="ERS19" s="97"/>
      <c r="ERT19" s="97"/>
      <c r="ERU19" s="97"/>
      <c r="ERV19" s="97"/>
      <c r="ERW19" s="97"/>
      <c r="ERX19" s="97"/>
      <c r="ERY19" s="97"/>
      <c r="ERZ19" s="97"/>
      <c r="ESA19" s="97"/>
      <c r="ESB19" s="97"/>
      <c r="ESC19" s="97"/>
      <c r="ESD19" s="97"/>
      <c r="ESE19" s="97"/>
      <c r="ESF19" s="97"/>
      <c r="ESG19" s="97"/>
      <c r="ESH19" s="97"/>
      <c r="ESI19" s="97"/>
      <c r="ESJ19" s="97"/>
      <c r="ESK19" s="97"/>
      <c r="ESL19" s="97"/>
      <c r="ESM19" s="97"/>
      <c r="ESN19" s="97"/>
      <c r="ESO19" s="97"/>
      <c r="ESP19" s="97"/>
      <c r="ESQ19" s="97"/>
      <c r="ESR19" s="97"/>
      <c r="ESS19" s="97"/>
      <c r="EST19" s="97"/>
      <c r="ESU19" s="97"/>
      <c r="ESV19" s="97"/>
      <c r="ESW19" s="97"/>
      <c r="ESX19" s="97"/>
      <c r="ESY19" s="97"/>
      <c r="ESZ19" s="97"/>
      <c r="ETA19" s="97"/>
      <c r="ETB19" s="97"/>
      <c r="ETC19" s="97"/>
      <c r="ETD19" s="97"/>
      <c r="ETE19" s="97"/>
      <c r="ETF19" s="97"/>
      <c r="ETG19" s="97"/>
      <c r="ETH19" s="97"/>
      <c r="ETI19" s="97"/>
      <c r="ETJ19" s="97"/>
      <c r="ETK19" s="97"/>
      <c r="ETL19" s="97"/>
      <c r="ETM19" s="97"/>
      <c r="ETN19" s="97"/>
      <c r="ETO19" s="97"/>
      <c r="ETP19" s="97"/>
      <c r="ETQ19" s="97"/>
      <c r="ETR19" s="97"/>
      <c r="ETS19" s="97"/>
      <c r="ETT19" s="97"/>
      <c r="ETU19" s="97"/>
      <c r="ETV19" s="97"/>
      <c r="ETW19" s="97"/>
      <c r="ETX19" s="97"/>
      <c r="ETY19" s="97"/>
      <c r="ETZ19" s="97"/>
      <c r="EUA19" s="97"/>
      <c r="EUB19" s="97"/>
      <c r="EUC19" s="97"/>
      <c r="EUD19" s="97"/>
      <c r="EUE19" s="97"/>
      <c r="EUF19" s="97"/>
      <c r="EUG19" s="97"/>
      <c r="EUH19" s="97"/>
      <c r="EUI19" s="97"/>
      <c r="EUJ19" s="97"/>
      <c r="EUK19" s="97"/>
      <c r="EUL19" s="97"/>
      <c r="EUM19" s="97"/>
      <c r="EUN19" s="97"/>
      <c r="EUO19" s="97"/>
      <c r="EUP19" s="97"/>
      <c r="EUQ19" s="97"/>
      <c r="EUR19" s="97"/>
      <c r="EUS19" s="97"/>
      <c r="EUT19" s="97"/>
      <c r="EUU19" s="97"/>
      <c r="EUV19" s="97"/>
      <c r="EUW19" s="97"/>
      <c r="EUX19" s="97"/>
      <c r="EUY19" s="97"/>
      <c r="EUZ19" s="97"/>
      <c r="EVA19" s="97"/>
      <c r="EVB19" s="97"/>
      <c r="EVC19" s="97"/>
      <c r="EVD19" s="97"/>
      <c r="EVE19" s="97"/>
      <c r="EVF19" s="97"/>
      <c r="EVG19" s="97"/>
      <c r="EVH19" s="97"/>
      <c r="EVI19" s="97"/>
      <c r="EVJ19" s="97"/>
      <c r="EVK19" s="97"/>
      <c r="EVL19" s="97"/>
      <c r="EVM19" s="97"/>
      <c r="EVN19" s="97"/>
      <c r="EVO19" s="97"/>
      <c r="EVP19" s="97"/>
      <c r="EVQ19" s="97"/>
      <c r="EVR19" s="97"/>
      <c r="EVS19" s="97"/>
      <c r="EVT19" s="97"/>
      <c r="EVU19" s="97"/>
      <c r="EVV19" s="97"/>
      <c r="EVW19" s="97"/>
      <c r="EVX19" s="97"/>
      <c r="EVY19" s="97"/>
      <c r="EVZ19" s="97"/>
      <c r="EWA19" s="97"/>
      <c r="EWB19" s="97"/>
      <c r="EWC19" s="97"/>
      <c r="EWD19" s="97"/>
      <c r="EWE19" s="97"/>
      <c r="EWF19" s="97"/>
      <c r="EWG19" s="97"/>
      <c r="EWH19" s="97"/>
      <c r="EWI19" s="97"/>
      <c r="EWJ19" s="97"/>
      <c r="EWK19" s="97"/>
      <c r="EWL19" s="97"/>
      <c r="EWM19" s="97"/>
      <c r="EWN19" s="97"/>
      <c r="EWO19" s="97"/>
      <c r="EWP19" s="97"/>
      <c r="EWQ19" s="97"/>
      <c r="EWR19" s="97"/>
      <c r="EWS19" s="97"/>
      <c r="EWT19" s="97"/>
      <c r="EWU19" s="97"/>
      <c r="EWV19" s="97"/>
      <c r="EWW19" s="97"/>
      <c r="EWX19" s="97"/>
      <c r="EWY19" s="97"/>
      <c r="EWZ19" s="97"/>
      <c r="EXA19" s="97"/>
      <c r="EXB19" s="97"/>
      <c r="EXC19" s="97"/>
      <c r="EXD19" s="97"/>
      <c r="EXE19" s="97"/>
      <c r="EXF19" s="97"/>
      <c r="EXG19" s="97"/>
      <c r="EXH19" s="97"/>
      <c r="EXI19" s="97"/>
      <c r="EXJ19" s="97"/>
      <c r="EXK19" s="97"/>
      <c r="EXL19" s="97"/>
      <c r="EXM19" s="97"/>
      <c r="EXN19" s="97"/>
      <c r="EXO19" s="97"/>
      <c r="EXP19" s="97"/>
      <c r="EXQ19" s="97"/>
      <c r="EXR19" s="97"/>
      <c r="EXS19" s="97"/>
      <c r="EXT19" s="97"/>
      <c r="EXU19" s="97"/>
      <c r="EXV19" s="97"/>
      <c r="EXW19" s="97"/>
      <c r="EXX19" s="97"/>
      <c r="EXY19" s="97"/>
      <c r="EXZ19" s="97"/>
      <c r="EYA19" s="97"/>
      <c r="EYB19" s="97"/>
      <c r="EYC19" s="97"/>
      <c r="EYD19" s="97"/>
      <c r="EYE19" s="97"/>
      <c r="EYF19" s="97"/>
      <c r="EYG19" s="97"/>
      <c r="EYH19" s="97"/>
      <c r="EYI19" s="97"/>
      <c r="EYJ19" s="97"/>
      <c r="EYK19" s="97"/>
      <c r="EYL19" s="97"/>
      <c r="EYM19" s="97"/>
      <c r="EYN19" s="97"/>
      <c r="EYO19" s="97"/>
      <c r="EYP19" s="97"/>
      <c r="EYQ19" s="97"/>
      <c r="EYR19" s="97"/>
      <c r="EYS19" s="97"/>
      <c r="EYT19" s="97"/>
      <c r="EYU19" s="97"/>
      <c r="EYV19" s="97"/>
      <c r="EYW19" s="97"/>
      <c r="EYX19" s="97"/>
      <c r="EYY19" s="97"/>
      <c r="EYZ19" s="97"/>
      <c r="EZA19" s="97"/>
      <c r="EZB19" s="97"/>
      <c r="EZC19" s="97"/>
      <c r="EZD19" s="97"/>
      <c r="EZE19" s="97"/>
      <c r="EZF19" s="97"/>
      <c r="EZG19" s="97"/>
      <c r="EZH19" s="97"/>
      <c r="EZI19" s="97"/>
      <c r="EZJ19" s="97"/>
      <c r="EZK19" s="97"/>
      <c r="EZL19" s="97"/>
      <c r="EZM19" s="97"/>
      <c r="EZN19" s="97"/>
      <c r="EZO19" s="97"/>
      <c r="EZP19" s="97"/>
      <c r="EZQ19" s="97"/>
      <c r="EZR19" s="97"/>
      <c r="EZS19" s="97"/>
      <c r="EZT19" s="97"/>
      <c r="EZU19" s="97"/>
      <c r="EZV19" s="97"/>
      <c r="EZW19" s="97"/>
      <c r="EZX19" s="97"/>
      <c r="FAJ19" s="97"/>
      <c r="FAK19" s="97"/>
      <c r="FAL19" s="97"/>
      <c r="FAM19" s="97"/>
      <c r="FAN19" s="97"/>
      <c r="FAO19" s="97"/>
      <c r="FAP19" s="97"/>
      <c r="FAQ19" s="97"/>
      <c r="FAR19" s="97"/>
      <c r="FAS19" s="97"/>
      <c r="FAT19" s="97"/>
      <c r="FAU19" s="97"/>
      <c r="FAV19" s="97"/>
      <c r="FAW19" s="97"/>
      <c r="FAX19" s="97"/>
      <c r="FAY19" s="97"/>
      <c r="FAZ19" s="97"/>
      <c r="FBA19" s="97"/>
      <c r="FBB19" s="97"/>
      <c r="FBC19" s="97"/>
      <c r="FBD19" s="97"/>
      <c r="FBE19" s="97"/>
      <c r="FBF19" s="97"/>
      <c r="FBG19" s="97"/>
      <c r="FBH19" s="97"/>
      <c r="FBI19" s="97"/>
      <c r="FBJ19" s="97"/>
      <c r="FBK19" s="97"/>
      <c r="FBL19" s="97"/>
      <c r="FBM19" s="97"/>
      <c r="FBN19" s="97"/>
      <c r="FBO19" s="97"/>
      <c r="FBP19" s="97"/>
      <c r="FBQ19" s="97"/>
      <c r="FBR19" s="97"/>
      <c r="FBS19" s="97"/>
      <c r="FBT19" s="97"/>
      <c r="FBU19" s="97"/>
      <c r="FBV19" s="97"/>
      <c r="FBW19" s="97"/>
      <c r="FBX19" s="97"/>
      <c r="FBY19" s="97"/>
      <c r="FBZ19" s="97"/>
      <c r="FCA19" s="97"/>
      <c r="FCB19" s="97"/>
      <c r="FCC19" s="97"/>
      <c r="FCD19" s="97"/>
      <c r="FCE19" s="97"/>
      <c r="FCF19" s="97"/>
      <c r="FCG19" s="97"/>
      <c r="FCH19" s="97"/>
      <c r="FCI19" s="97"/>
      <c r="FCJ19" s="97"/>
      <c r="FCK19" s="97"/>
      <c r="FCL19" s="97"/>
      <c r="FCM19" s="97"/>
      <c r="FCN19" s="97"/>
      <c r="FCO19" s="97"/>
      <c r="FCP19" s="97"/>
      <c r="FCQ19" s="97"/>
      <c r="FCR19" s="97"/>
      <c r="FCS19" s="97"/>
      <c r="FCT19" s="97"/>
      <c r="FCU19" s="97"/>
      <c r="FCV19" s="97"/>
      <c r="FCW19" s="97"/>
      <c r="FCX19" s="97"/>
      <c r="FCY19" s="97"/>
      <c r="FCZ19" s="97"/>
      <c r="FDA19" s="97"/>
      <c r="FDB19" s="97"/>
      <c r="FDC19" s="97"/>
      <c r="FDD19" s="97"/>
      <c r="FDE19" s="97"/>
      <c r="FDF19" s="97"/>
      <c r="FDG19" s="97"/>
      <c r="FDH19" s="97"/>
      <c r="FDI19" s="97"/>
      <c r="FDJ19" s="97"/>
      <c r="FDK19" s="97"/>
      <c r="FDL19" s="97"/>
      <c r="FDM19" s="97"/>
      <c r="FDN19" s="97"/>
      <c r="FDO19" s="97"/>
      <c r="FDP19" s="97"/>
      <c r="FDQ19" s="97"/>
      <c r="FDR19" s="97"/>
      <c r="FDS19" s="97"/>
      <c r="FDT19" s="97"/>
      <c r="FDU19" s="97"/>
      <c r="FDV19" s="97"/>
      <c r="FDW19" s="97"/>
      <c r="FDX19" s="97"/>
      <c r="FDY19" s="97"/>
      <c r="FDZ19" s="97"/>
      <c r="FEA19" s="97"/>
      <c r="FEB19" s="97"/>
      <c r="FEC19" s="97"/>
      <c r="FED19" s="97"/>
      <c r="FEE19" s="97"/>
      <c r="FEF19" s="97"/>
      <c r="FEG19" s="97"/>
      <c r="FEH19" s="97"/>
      <c r="FEI19" s="97"/>
      <c r="FEJ19" s="97"/>
      <c r="FEK19" s="97"/>
      <c r="FEL19" s="97"/>
      <c r="FEM19" s="97"/>
      <c r="FEN19" s="97"/>
      <c r="FEO19" s="97"/>
      <c r="FEP19" s="97"/>
      <c r="FEQ19" s="97"/>
      <c r="FER19" s="97"/>
      <c r="FES19" s="97"/>
      <c r="FET19" s="97"/>
      <c r="FEU19" s="97"/>
      <c r="FEV19" s="97"/>
      <c r="FEW19" s="97"/>
      <c r="FEX19" s="97"/>
      <c r="FEY19" s="97"/>
      <c r="FEZ19" s="97"/>
      <c r="FFA19" s="97"/>
      <c r="FFB19" s="97"/>
      <c r="FFC19" s="97"/>
      <c r="FFD19" s="97"/>
      <c r="FFE19" s="97"/>
      <c r="FFF19" s="97"/>
      <c r="FFG19" s="97"/>
      <c r="FFH19" s="97"/>
      <c r="FFI19" s="97"/>
      <c r="FFJ19" s="97"/>
      <c r="FFK19" s="97"/>
      <c r="FFL19" s="97"/>
      <c r="FFM19" s="97"/>
      <c r="FFN19" s="97"/>
      <c r="FFO19" s="97"/>
      <c r="FFP19" s="97"/>
      <c r="FFQ19" s="97"/>
      <c r="FFR19" s="97"/>
      <c r="FFS19" s="97"/>
      <c r="FFT19" s="97"/>
      <c r="FFU19" s="97"/>
      <c r="FFV19" s="97"/>
      <c r="FFW19" s="97"/>
      <c r="FFX19" s="97"/>
      <c r="FFY19" s="97"/>
      <c r="FFZ19" s="97"/>
      <c r="FGA19" s="97"/>
      <c r="FGB19" s="97"/>
      <c r="FGC19" s="97"/>
      <c r="FGD19" s="97"/>
      <c r="FGE19" s="97"/>
      <c r="FGF19" s="97"/>
      <c r="FGG19" s="97"/>
      <c r="FGH19" s="97"/>
      <c r="FGI19" s="97"/>
      <c r="FGJ19" s="97"/>
      <c r="FGK19" s="97"/>
      <c r="FGL19" s="97"/>
      <c r="FGM19" s="97"/>
      <c r="FGN19" s="97"/>
      <c r="FGO19" s="97"/>
      <c r="FGP19" s="97"/>
      <c r="FGQ19" s="97"/>
      <c r="FGR19" s="97"/>
      <c r="FGS19" s="97"/>
      <c r="FGT19" s="97"/>
      <c r="FGU19" s="97"/>
      <c r="FGV19" s="97"/>
      <c r="FGW19" s="97"/>
      <c r="FGX19" s="97"/>
      <c r="FGY19" s="97"/>
      <c r="FGZ19" s="97"/>
      <c r="FHA19" s="97"/>
      <c r="FHB19" s="97"/>
      <c r="FHC19" s="97"/>
      <c r="FHD19" s="97"/>
      <c r="FHE19" s="97"/>
      <c r="FHF19" s="97"/>
      <c r="FHG19" s="97"/>
      <c r="FHH19" s="97"/>
      <c r="FHI19" s="97"/>
      <c r="FHJ19" s="97"/>
      <c r="FHK19" s="97"/>
      <c r="FHL19" s="97"/>
      <c r="FHM19" s="97"/>
      <c r="FHN19" s="97"/>
      <c r="FHO19" s="97"/>
      <c r="FHP19" s="97"/>
      <c r="FHQ19" s="97"/>
      <c r="FHR19" s="97"/>
      <c r="FHS19" s="97"/>
      <c r="FHT19" s="97"/>
      <c r="FHU19" s="97"/>
      <c r="FHV19" s="97"/>
      <c r="FHW19" s="97"/>
      <c r="FHX19" s="97"/>
      <c r="FHY19" s="97"/>
      <c r="FHZ19" s="97"/>
      <c r="FIA19" s="97"/>
      <c r="FIB19" s="97"/>
      <c r="FIC19" s="97"/>
      <c r="FID19" s="97"/>
      <c r="FIE19" s="97"/>
      <c r="FIF19" s="97"/>
      <c r="FIG19" s="97"/>
      <c r="FIH19" s="97"/>
      <c r="FII19" s="97"/>
      <c r="FIJ19" s="97"/>
      <c r="FIK19" s="97"/>
      <c r="FIL19" s="97"/>
      <c r="FIM19" s="97"/>
      <c r="FIN19" s="97"/>
      <c r="FIO19" s="97"/>
      <c r="FIP19" s="97"/>
      <c r="FIQ19" s="97"/>
      <c r="FIR19" s="97"/>
      <c r="FIS19" s="97"/>
      <c r="FIT19" s="97"/>
      <c r="FIU19" s="97"/>
      <c r="FIV19" s="97"/>
      <c r="FIW19" s="97"/>
      <c r="FIX19" s="97"/>
      <c r="FIY19" s="97"/>
      <c r="FIZ19" s="97"/>
      <c r="FJA19" s="97"/>
      <c r="FJB19" s="97"/>
      <c r="FJC19" s="97"/>
      <c r="FJD19" s="97"/>
      <c r="FJE19" s="97"/>
      <c r="FJF19" s="97"/>
      <c r="FJG19" s="97"/>
      <c r="FJH19" s="97"/>
      <c r="FJI19" s="97"/>
      <c r="FJJ19" s="97"/>
      <c r="FJK19" s="97"/>
      <c r="FJL19" s="97"/>
      <c r="FJM19" s="97"/>
      <c r="FJN19" s="97"/>
      <c r="FJO19" s="97"/>
      <c r="FJP19" s="97"/>
      <c r="FJQ19" s="97"/>
      <c r="FJR19" s="97"/>
      <c r="FJS19" s="97"/>
      <c r="FJT19" s="97"/>
      <c r="FKF19" s="97"/>
      <c r="FKG19" s="97"/>
      <c r="FKH19" s="97"/>
      <c r="FKI19" s="97"/>
      <c r="FKJ19" s="97"/>
      <c r="FKK19" s="97"/>
      <c r="FKL19" s="97"/>
      <c r="FKM19" s="97"/>
      <c r="FKN19" s="97"/>
      <c r="FKO19" s="97"/>
      <c r="FKP19" s="97"/>
      <c r="FKQ19" s="97"/>
      <c r="FKR19" s="97"/>
      <c r="FKS19" s="97"/>
      <c r="FKT19" s="97"/>
      <c r="FKU19" s="97"/>
      <c r="FKV19" s="97"/>
      <c r="FKW19" s="97"/>
      <c r="FKX19" s="97"/>
      <c r="FKY19" s="97"/>
      <c r="FKZ19" s="97"/>
      <c r="FLA19" s="97"/>
      <c r="FLB19" s="97"/>
      <c r="FLC19" s="97"/>
      <c r="FLD19" s="97"/>
      <c r="FLE19" s="97"/>
      <c r="FLF19" s="97"/>
      <c r="FLG19" s="97"/>
      <c r="FLH19" s="97"/>
      <c r="FLI19" s="97"/>
      <c r="FLJ19" s="97"/>
      <c r="FLK19" s="97"/>
      <c r="FLL19" s="97"/>
      <c r="FLM19" s="97"/>
      <c r="FLN19" s="97"/>
      <c r="FLO19" s="97"/>
      <c r="FLP19" s="97"/>
      <c r="FLQ19" s="97"/>
      <c r="FLR19" s="97"/>
      <c r="FLS19" s="97"/>
      <c r="FLT19" s="97"/>
      <c r="FLU19" s="97"/>
      <c r="FLV19" s="97"/>
      <c r="FLW19" s="97"/>
      <c r="FLX19" s="97"/>
      <c r="FLY19" s="97"/>
      <c r="FLZ19" s="97"/>
      <c r="FMA19" s="97"/>
      <c r="FMB19" s="97"/>
      <c r="FMC19" s="97"/>
      <c r="FMD19" s="97"/>
      <c r="FME19" s="97"/>
      <c r="FMF19" s="97"/>
      <c r="FMG19" s="97"/>
      <c r="FMH19" s="97"/>
      <c r="FMI19" s="97"/>
      <c r="FMJ19" s="97"/>
      <c r="FMK19" s="97"/>
      <c r="FML19" s="97"/>
      <c r="FMM19" s="97"/>
      <c r="FMN19" s="97"/>
      <c r="FMO19" s="97"/>
      <c r="FMP19" s="97"/>
      <c r="FMQ19" s="97"/>
      <c r="FMR19" s="97"/>
      <c r="FMS19" s="97"/>
      <c r="FMT19" s="97"/>
      <c r="FMU19" s="97"/>
      <c r="FMV19" s="97"/>
      <c r="FMW19" s="97"/>
      <c r="FMX19" s="97"/>
      <c r="FMY19" s="97"/>
      <c r="FMZ19" s="97"/>
      <c r="FNA19" s="97"/>
      <c r="FNB19" s="97"/>
      <c r="FNC19" s="97"/>
      <c r="FND19" s="97"/>
      <c r="FNE19" s="97"/>
      <c r="FNF19" s="97"/>
      <c r="FNG19" s="97"/>
      <c r="FNH19" s="97"/>
      <c r="FNI19" s="97"/>
      <c r="FNJ19" s="97"/>
      <c r="FNK19" s="97"/>
      <c r="FNL19" s="97"/>
      <c r="FNM19" s="97"/>
      <c r="FNN19" s="97"/>
      <c r="FNO19" s="97"/>
      <c r="FNP19" s="97"/>
      <c r="FNQ19" s="97"/>
      <c r="FNR19" s="97"/>
      <c r="FNS19" s="97"/>
      <c r="FNT19" s="97"/>
      <c r="FNU19" s="97"/>
      <c r="FNV19" s="97"/>
      <c r="FNW19" s="97"/>
      <c r="FNX19" s="97"/>
      <c r="FNY19" s="97"/>
      <c r="FNZ19" s="97"/>
      <c r="FOA19" s="97"/>
      <c r="FOB19" s="97"/>
      <c r="FOC19" s="97"/>
      <c r="FOD19" s="97"/>
      <c r="FOE19" s="97"/>
      <c r="FOF19" s="97"/>
      <c r="FOG19" s="97"/>
      <c r="FOH19" s="97"/>
      <c r="FOI19" s="97"/>
      <c r="FOJ19" s="97"/>
      <c r="FOK19" s="97"/>
      <c r="FOL19" s="97"/>
      <c r="FOM19" s="97"/>
      <c r="FON19" s="97"/>
      <c r="FOO19" s="97"/>
      <c r="FOP19" s="97"/>
      <c r="FOQ19" s="97"/>
      <c r="FOR19" s="97"/>
      <c r="FOS19" s="97"/>
      <c r="FOT19" s="97"/>
      <c r="FOU19" s="97"/>
      <c r="FOV19" s="97"/>
      <c r="FOW19" s="97"/>
      <c r="FOX19" s="97"/>
      <c r="FOY19" s="97"/>
      <c r="FOZ19" s="97"/>
      <c r="FPA19" s="97"/>
      <c r="FPB19" s="97"/>
      <c r="FPC19" s="97"/>
      <c r="FPD19" s="97"/>
      <c r="FPE19" s="97"/>
      <c r="FPF19" s="97"/>
      <c r="FPG19" s="97"/>
      <c r="FPH19" s="97"/>
      <c r="FPI19" s="97"/>
      <c r="FPJ19" s="97"/>
      <c r="FPK19" s="97"/>
      <c r="FPL19" s="97"/>
      <c r="FPM19" s="97"/>
      <c r="FPN19" s="97"/>
      <c r="FPO19" s="97"/>
      <c r="FPP19" s="97"/>
      <c r="FPQ19" s="97"/>
      <c r="FPR19" s="97"/>
      <c r="FPS19" s="97"/>
      <c r="FPT19" s="97"/>
      <c r="FPU19" s="97"/>
      <c r="FPV19" s="97"/>
      <c r="FPW19" s="97"/>
      <c r="FPX19" s="97"/>
      <c r="FPY19" s="97"/>
      <c r="FPZ19" s="97"/>
      <c r="FQA19" s="97"/>
      <c r="FQB19" s="97"/>
      <c r="FQC19" s="97"/>
      <c r="FQD19" s="97"/>
      <c r="FQE19" s="97"/>
      <c r="FQF19" s="97"/>
      <c r="FQG19" s="97"/>
      <c r="FQH19" s="97"/>
      <c r="FQI19" s="97"/>
      <c r="FQJ19" s="97"/>
      <c r="FQK19" s="97"/>
      <c r="FQL19" s="97"/>
      <c r="FQM19" s="97"/>
      <c r="FQN19" s="97"/>
      <c r="FQO19" s="97"/>
      <c r="FQP19" s="97"/>
      <c r="FQQ19" s="97"/>
      <c r="FQR19" s="97"/>
      <c r="FQS19" s="97"/>
      <c r="FQT19" s="97"/>
      <c r="FQU19" s="97"/>
      <c r="FQV19" s="97"/>
      <c r="FQW19" s="97"/>
      <c r="FQX19" s="97"/>
      <c r="FQY19" s="97"/>
      <c r="FQZ19" s="97"/>
      <c r="FRA19" s="97"/>
      <c r="FRB19" s="97"/>
      <c r="FRC19" s="97"/>
      <c r="FRD19" s="97"/>
      <c r="FRE19" s="97"/>
      <c r="FRF19" s="97"/>
      <c r="FRG19" s="97"/>
      <c r="FRH19" s="97"/>
      <c r="FRI19" s="97"/>
      <c r="FRJ19" s="97"/>
      <c r="FRK19" s="97"/>
      <c r="FRL19" s="97"/>
      <c r="FRM19" s="97"/>
      <c r="FRN19" s="97"/>
      <c r="FRO19" s="97"/>
      <c r="FRP19" s="97"/>
      <c r="FRQ19" s="97"/>
      <c r="FRR19" s="97"/>
      <c r="FRS19" s="97"/>
      <c r="FRT19" s="97"/>
      <c r="FRU19" s="97"/>
      <c r="FRV19" s="97"/>
      <c r="FRW19" s="97"/>
      <c r="FRX19" s="97"/>
      <c r="FRY19" s="97"/>
      <c r="FRZ19" s="97"/>
      <c r="FSA19" s="97"/>
      <c r="FSB19" s="97"/>
      <c r="FSC19" s="97"/>
      <c r="FSD19" s="97"/>
      <c r="FSE19" s="97"/>
      <c r="FSF19" s="97"/>
      <c r="FSG19" s="97"/>
      <c r="FSH19" s="97"/>
      <c r="FSI19" s="97"/>
      <c r="FSJ19" s="97"/>
      <c r="FSK19" s="97"/>
      <c r="FSL19" s="97"/>
      <c r="FSM19" s="97"/>
      <c r="FSN19" s="97"/>
      <c r="FSO19" s="97"/>
      <c r="FSP19" s="97"/>
      <c r="FSQ19" s="97"/>
      <c r="FSR19" s="97"/>
      <c r="FSS19" s="97"/>
      <c r="FST19" s="97"/>
      <c r="FSU19" s="97"/>
      <c r="FSV19" s="97"/>
      <c r="FSW19" s="97"/>
      <c r="FSX19" s="97"/>
      <c r="FSY19" s="97"/>
      <c r="FSZ19" s="97"/>
      <c r="FTA19" s="97"/>
      <c r="FTB19" s="97"/>
      <c r="FTC19" s="97"/>
      <c r="FTD19" s="97"/>
      <c r="FTE19" s="97"/>
      <c r="FTF19" s="97"/>
      <c r="FTG19" s="97"/>
      <c r="FTH19" s="97"/>
      <c r="FTI19" s="97"/>
      <c r="FTJ19" s="97"/>
      <c r="FTK19" s="97"/>
      <c r="FTL19" s="97"/>
      <c r="FTM19" s="97"/>
      <c r="FTN19" s="97"/>
      <c r="FTO19" s="97"/>
      <c r="FTP19" s="97"/>
      <c r="FUB19" s="97"/>
      <c r="FUC19" s="97"/>
      <c r="FUD19" s="97"/>
      <c r="FUE19" s="97"/>
      <c r="FUF19" s="97"/>
      <c r="FUG19" s="97"/>
      <c r="FUH19" s="97"/>
      <c r="FUI19" s="97"/>
      <c r="FUJ19" s="97"/>
      <c r="FUK19" s="97"/>
      <c r="FUL19" s="97"/>
      <c r="FUM19" s="97"/>
      <c r="FUN19" s="97"/>
      <c r="FUO19" s="97"/>
      <c r="FUP19" s="97"/>
      <c r="FUQ19" s="97"/>
      <c r="FUR19" s="97"/>
      <c r="FUS19" s="97"/>
      <c r="FUT19" s="97"/>
      <c r="FUU19" s="97"/>
      <c r="FUV19" s="97"/>
      <c r="FUW19" s="97"/>
      <c r="FUX19" s="97"/>
      <c r="FUY19" s="97"/>
      <c r="FUZ19" s="97"/>
      <c r="FVA19" s="97"/>
      <c r="FVB19" s="97"/>
      <c r="FVC19" s="97"/>
      <c r="FVD19" s="97"/>
      <c r="FVE19" s="97"/>
      <c r="FVF19" s="97"/>
      <c r="FVG19" s="97"/>
      <c r="FVH19" s="97"/>
      <c r="FVI19" s="97"/>
      <c r="FVJ19" s="97"/>
      <c r="FVK19" s="97"/>
      <c r="FVL19" s="97"/>
      <c r="FVM19" s="97"/>
      <c r="FVN19" s="97"/>
      <c r="FVO19" s="97"/>
      <c r="FVP19" s="97"/>
      <c r="FVQ19" s="97"/>
      <c r="FVR19" s="97"/>
      <c r="FVS19" s="97"/>
      <c r="FVT19" s="97"/>
      <c r="FVU19" s="97"/>
      <c r="FVV19" s="97"/>
      <c r="FVW19" s="97"/>
      <c r="FVX19" s="97"/>
      <c r="FVY19" s="97"/>
      <c r="FVZ19" s="97"/>
      <c r="FWA19" s="97"/>
      <c r="FWB19" s="97"/>
      <c r="FWC19" s="97"/>
      <c r="FWD19" s="97"/>
      <c r="FWE19" s="97"/>
      <c r="FWF19" s="97"/>
      <c r="FWG19" s="97"/>
      <c r="FWH19" s="97"/>
      <c r="FWI19" s="97"/>
      <c r="FWJ19" s="97"/>
      <c r="FWK19" s="97"/>
      <c r="FWL19" s="97"/>
      <c r="FWM19" s="97"/>
      <c r="FWN19" s="97"/>
      <c r="FWO19" s="97"/>
      <c r="FWP19" s="97"/>
      <c r="FWQ19" s="97"/>
      <c r="FWR19" s="97"/>
      <c r="FWS19" s="97"/>
      <c r="FWT19" s="97"/>
      <c r="FWU19" s="97"/>
      <c r="FWV19" s="97"/>
      <c r="FWW19" s="97"/>
      <c r="FWX19" s="97"/>
      <c r="FWY19" s="97"/>
      <c r="FWZ19" s="97"/>
      <c r="FXA19" s="97"/>
      <c r="FXB19" s="97"/>
      <c r="FXC19" s="97"/>
      <c r="FXD19" s="97"/>
      <c r="FXE19" s="97"/>
      <c r="FXF19" s="97"/>
      <c r="FXG19" s="97"/>
      <c r="FXH19" s="97"/>
      <c r="FXI19" s="97"/>
      <c r="FXJ19" s="97"/>
      <c r="FXK19" s="97"/>
      <c r="FXL19" s="97"/>
      <c r="FXM19" s="97"/>
      <c r="FXN19" s="97"/>
      <c r="FXO19" s="97"/>
      <c r="FXP19" s="97"/>
      <c r="FXQ19" s="97"/>
      <c r="FXR19" s="97"/>
      <c r="FXS19" s="97"/>
      <c r="FXT19" s="97"/>
      <c r="FXU19" s="97"/>
      <c r="FXV19" s="97"/>
      <c r="FXW19" s="97"/>
      <c r="FXX19" s="97"/>
      <c r="FXY19" s="97"/>
      <c r="FXZ19" s="97"/>
      <c r="FYA19" s="97"/>
      <c r="FYB19" s="97"/>
      <c r="FYC19" s="97"/>
      <c r="FYD19" s="97"/>
      <c r="FYE19" s="97"/>
      <c r="FYF19" s="97"/>
      <c r="FYG19" s="97"/>
      <c r="FYH19" s="97"/>
      <c r="FYI19" s="97"/>
      <c r="FYJ19" s="97"/>
      <c r="FYK19" s="97"/>
      <c r="FYL19" s="97"/>
      <c r="FYM19" s="97"/>
      <c r="FYN19" s="97"/>
      <c r="FYO19" s="97"/>
      <c r="FYP19" s="97"/>
      <c r="FYQ19" s="97"/>
      <c r="FYR19" s="97"/>
      <c r="FYS19" s="97"/>
      <c r="FYT19" s="97"/>
      <c r="FYU19" s="97"/>
      <c r="FYV19" s="97"/>
      <c r="FYW19" s="97"/>
      <c r="FYX19" s="97"/>
      <c r="FYY19" s="97"/>
      <c r="FYZ19" s="97"/>
      <c r="FZA19" s="97"/>
      <c r="FZB19" s="97"/>
      <c r="FZC19" s="97"/>
      <c r="FZD19" s="97"/>
      <c r="FZE19" s="97"/>
      <c r="FZF19" s="97"/>
      <c r="FZG19" s="97"/>
      <c r="FZH19" s="97"/>
      <c r="FZI19" s="97"/>
      <c r="FZJ19" s="97"/>
      <c r="FZK19" s="97"/>
      <c r="FZL19" s="97"/>
      <c r="FZM19" s="97"/>
      <c r="FZN19" s="97"/>
      <c r="FZO19" s="97"/>
      <c r="FZP19" s="97"/>
      <c r="FZQ19" s="97"/>
      <c r="FZR19" s="97"/>
      <c r="FZS19" s="97"/>
      <c r="FZT19" s="97"/>
      <c r="FZU19" s="97"/>
      <c r="FZV19" s="97"/>
      <c r="FZW19" s="97"/>
      <c r="FZX19" s="97"/>
      <c r="FZY19" s="97"/>
      <c r="FZZ19" s="97"/>
      <c r="GAA19" s="97"/>
      <c r="GAB19" s="97"/>
      <c r="GAC19" s="97"/>
      <c r="GAD19" s="97"/>
      <c r="GAE19" s="97"/>
      <c r="GAF19" s="97"/>
      <c r="GAG19" s="97"/>
      <c r="GAH19" s="97"/>
      <c r="GAI19" s="97"/>
      <c r="GAJ19" s="97"/>
      <c r="GAK19" s="97"/>
      <c r="GAL19" s="97"/>
      <c r="GAM19" s="97"/>
      <c r="GAN19" s="97"/>
      <c r="GAO19" s="97"/>
      <c r="GAP19" s="97"/>
      <c r="GAQ19" s="97"/>
      <c r="GAR19" s="97"/>
      <c r="GAS19" s="97"/>
      <c r="GAT19" s="97"/>
      <c r="GAU19" s="97"/>
      <c r="GAV19" s="97"/>
      <c r="GAW19" s="97"/>
      <c r="GAX19" s="97"/>
      <c r="GAY19" s="97"/>
      <c r="GAZ19" s="97"/>
      <c r="GBA19" s="97"/>
      <c r="GBB19" s="97"/>
      <c r="GBC19" s="97"/>
      <c r="GBD19" s="97"/>
      <c r="GBE19" s="97"/>
      <c r="GBF19" s="97"/>
      <c r="GBG19" s="97"/>
      <c r="GBH19" s="97"/>
      <c r="GBI19" s="97"/>
      <c r="GBJ19" s="97"/>
      <c r="GBK19" s="97"/>
      <c r="GBL19" s="97"/>
      <c r="GBM19" s="97"/>
      <c r="GBN19" s="97"/>
      <c r="GBO19" s="97"/>
      <c r="GBP19" s="97"/>
      <c r="GBQ19" s="97"/>
      <c r="GBR19" s="97"/>
      <c r="GBS19" s="97"/>
      <c r="GBT19" s="97"/>
      <c r="GBU19" s="97"/>
      <c r="GBV19" s="97"/>
      <c r="GBW19" s="97"/>
      <c r="GBX19" s="97"/>
      <c r="GBY19" s="97"/>
      <c r="GBZ19" s="97"/>
      <c r="GCA19" s="97"/>
      <c r="GCB19" s="97"/>
      <c r="GCC19" s="97"/>
      <c r="GCD19" s="97"/>
      <c r="GCE19" s="97"/>
      <c r="GCF19" s="97"/>
      <c r="GCG19" s="97"/>
      <c r="GCH19" s="97"/>
      <c r="GCI19" s="97"/>
      <c r="GCJ19" s="97"/>
      <c r="GCK19" s="97"/>
      <c r="GCL19" s="97"/>
      <c r="GCM19" s="97"/>
      <c r="GCN19" s="97"/>
      <c r="GCO19" s="97"/>
      <c r="GCP19" s="97"/>
      <c r="GCQ19" s="97"/>
      <c r="GCR19" s="97"/>
      <c r="GCS19" s="97"/>
      <c r="GCT19" s="97"/>
      <c r="GCU19" s="97"/>
      <c r="GCV19" s="97"/>
      <c r="GCW19" s="97"/>
      <c r="GCX19" s="97"/>
      <c r="GCY19" s="97"/>
      <c r="GCZ19" s="97"/>
      <c r="GDA19" s="97"/>
      <c r="GDB19" s="97"/>
      <c r="GDC19" s="97"/>
      <c r="GDD19" s="97"/>
      <c r="GDE19" s="97"/>
      <c r="GDF19" s="97"/>
      <c r="GDG19" s="97"/>
      <c r="GDH19" s="97"/>
      <c r="GDI19" s="97"/>
      <c r="GDJ19" s="97"/>
      <c r="GDK19" s="97"/>
      <c r="GDL19" s="97"/>
      <c r="GDX19" s="97"/>
      <c r="GDY19" s="97"/>
      <c r="GDZ19" s="97"/>
      <c r="GEA19" s="97"/>
      <c r="GEB19" s="97"/>
      <c r="GEC19" s="97"/>
      <c r="GED19" s="97"/>
      <c r="GEE19" s="97"/>
      <c r="GEF19" s="97"/>
      <c r="GEG19" s="97"/>
      <c r="GEH19" s="97"/>
      <c r="GEI19" s="97"/>
      <c r="GEJ19" s="97"/>
      <c r="GEK19" s="97"/>
      <c r="GEL19" s="97"/>
      <c r="GEM19" s="97"/>
      <c r="GEN19" s="97"/>
      <c r="GEO19" s="97"/>
      <c r="GEP19" s="97"/>
      <c r="GEQ19" s="97"/>
      <c r="GER19" s="97"/>
      <c r="GES19" s="97"/>
      <c r="GET19" s="97"/>
      <c r="GEU19" s="97"/>
      <c r="GEV19" s="97"/>
      <c r="GEW19" s="97"/>
      <c r="GEX19" s="97"/>
      <c r="GEY19" s="97"/>
      <c r="GEZ19" s="97"/>
      <c r="GFA19" s="97"/>
      <c r="GFB19" s="97"/>
      <c r="GFC19" s="97"/>
      <c r="GFD19" s="97"/>
      <c r="GFE19" s="97"/>
      <c r="GFF19" s="97"/>
      <c r="GFG19" s="97"/>
      <c r="GFH19" s="97"/>
      <c r="GFI19" s="97"/>
      <c r="GFJ19" s="97"/>
      <c r="GFK19" s="97"/>
      <c r="GFL19" s="97"/>
      <c r="GFM19" s="97"/>
      <c r="GFN19" s="97"/>
      <c r="GFO19" s="97"/>
      <c r="GFP19" s="97"/>
      <c r="GFQ19" s="97"/>
      <c r="GFR19" s="97"/>
      <c r="GFS19" s="97"/>
      <c r="GFT19" s="97"/>
      <c r="GFU19" s="97"/>
      <c r="GFV19" s="97"/>
      <c r="GFW19" s="97"/>
      <c r="GFX19" s="97"/>
      <c r="GFY19" s="97"/>
      <c r="GFZ19" s="97"/>
      <c r="GGA19" s="97"/>
      <c r="GGB19" s="97"/>
      <c r="GGC19" s="97"/>
      <c r="GGD19" s="97"/>
      <c r="GGE19" s="97"/>
      <c r="GGF19" s="97"/>
      <c r="GGG19" s="97"/>
      <c r="GGH19" s="97"/>
      <c r="GGI19" s="97"/>
      <c r="GGJ19" s="97"/>
      <c r="GGK19" s="97"/>
      <c r="GGL19" s="97"/>
      <c r="GGM19" s="97"/>
      <c r="GGN19" s="97"/>
      <c r="GGO19" s="97"/>
      <c r="GGP19" s="97"/>
      <c r="GGQ19" s="97"/>
      <c r="GGR19" s="97"/>
      <c r="GGS19" s="97"/>
      <c r="GGT19" s="97"/>
      <c r="GGU19" s="97"/>
      <c r="GGV19" s="97"/>
      <c r="GGW19" s="97"/>
      <c r="GGX19" s="97"/>
      <c r="GGY19" s="97"/>
      <c r="GGZ19" s="97"/>
      <c r="GHA19" s="97"/>
      <c r="GHB19" s="97"/>
      <c r="GHC19" s="97"/>
      <c r="GHD19" s="97"/>
      <c r="GHE19" s="97"/>
      <c r="GHF19" s="97"/>
      <c r="GHG19" s="97"/>
      <c r="GHH19" s="97"/>
      <c r="GHI19" s="97"/>
      <c r="GHJ19" s="97"/>
      <c r="GHK19" s="97"/>
      <c r="GHL19" s="97"/>
      <c r="GHM19" s="97"/>
      <c r="GHN19" s="97"/>
      <c r="GHO19" s="97"/>
      <c r="GHP19" s="97"/>
      <c r="GHQ19" s="97"/>
      <c r="GHR19" s="97"/>
      <c r="GHS19" s="97"/>
      <c r="GHT19" s="97"/>
      <c r="GHU19" s="97"/>
      <c r="GHV19" s="97"/>
      <c r="GHW19" s="97"/>
      <c r="GHX19" s="97"/>
      <c r="GHY19" s="97"/>
      <c r="GHZ19" s="97"/>
      <c r="GIA19" s="97"/>
      <c r="GIB19" s="97"/>
      <c r="GIC19" s="97"/>
      <c r="GID19" s="97"/>
      <c r="GIE19" s="97"/>
      <c r="GIF19" s="97"/>
      <c r="GIG19" s="97"/>
      <c r="GIH19" s="97"/>
      <c r="GII19" s="97"/>
      <c r="GIJ19" s="97"/>
      <c r="GIK19" s="97"/>
      <c r="GIL19" s="97"/>
      <c r="GIM19" s="97"/>
      <c r="GIN19" s="97"/>
      <c r="GIO19" s="97"/>
      <c r="GIP19" s="97"/>
      <c r="GIQ19" s="97"/>
      <c r="GIR19" s="97"/>
      <c r="GIS19" s="97"/>
      <c r="GIT19" s="97"/>
      <c r="GIU19" s="97"/>
      <c r="GIV19" s="97"/>
      <c r="GIW19" s="97"/>
      <c r="GIX19" s="97"/>
      <c r="GIY19" s="97"/>
      <c r="GIZ19" s="97"/>
      <c r="GJA19" s="97"/>
      <c r="GJB19" s="97"/>
      <c r="GJC19" s="97"/>
      <c r="GJD19" s="97"/>
      <c r="GJE19" s="97"/>
      <c r="GJF19" s="97"/>
      <c r="GJG19" s="97"/>
      <c r="GJH19" s="97"/>
      <c r="GJI19" s="97"/>
      <c r="GJJ19" s="97"/>
      <c r="GJK19" s="97"/>
      <c r="GJL19" s="97"/>
      <c r="GJM19" s="97"/>
      <c r="GJN19" s="97"/>
      <c r="GJO19" s="97"/>
      <c r="GJP19" s="97"/>
      <c r="GJQ19" s="97"/>
      <c r="GJR19" s="97"/>
      <c r="GJS19" s="97"/>
      <c r="GJT19" s="97"/>
      <c r="GJU19" s="97"/>
      <c r="GJV19" s="97"/>
      <c r="GJW19" s="97"/>
      <c r="GJX19" s="97"/>
      <c r="GJY19" s="97"/>
      <c r="GJZ19" s="97"/>
      <c r="GKA19" s="97"/>
      <c r="GKB19" s="97"/>
      <c r="GKC19" s="97"/>
      <c r="GKD19" s="97"/>
      <c r="GKE19" s="97"/>
      <c r="GKF19" s="97"/>
      <c r="GKG19" s="97"/>
      <c r="GKH19" s="97"/>
      <c r="GKI19" s="97"/>
      <c r="GKJ19" s="97"/>
      <c r="GKK19" s="97"/>
      <c r="GKL19" s="97"/>
      <c r="GKM19" s="97"/>
      <c r="GKN19" s="97"/>
      <c r="GKO19" s="97"/>
      <c r="GKP19" s="97"/>
      <c r="GKQ19" s="97"/>
      <c r="GKR19" s="97"/>
      <c r="GKS19" s="97"/>
      <c r="GKT19" s="97"/>
      <c r="GKU19" s="97"/>
      <c r="GKV19" s="97"/>
      <c r="GKW19" s="97"/>
      <c r="GKX19" s="97"/>
      <c r="GKY19" s="97"/>
      <c r="GKZ19" s="97"/>
      <c r="GLA19" s="97"/>
      <c r="GLB19" s="97"/>
      <c r="GLC19" s="97"/>
      <c r="GLD19" s="97"/>
      <c r="GLE19" s="97"/>
      <c r="GLF19" s="97"/>
      <c r="GLG19" s="97"/>
      <c r="GLH19" s="97"/>
      <c r="GLI19" s="97"/>
      <c r="GLJ19" s="97"/>
      <c r="GLK19" s="97"/>
      <c r="GLL19" s="97"/>
      <c r="GLM19" s="97"/>
      <c r="GLN19" s="97"/>
      <c r="GLO19" s="97"/>
      <c r="GLP19" s="97"/>
      <c r="GLQ19" s="97"/>
      <c r="GLR19" s="97"/>
      <c r="GLS19" s="97"/>
      <c r="GLT19" s="97"/>
      <c r="GLU19" s="97"/>
      <c r="GLV19" s="97"/>
      <c r="GLW19" s="97"/>
      <c r="GLX19" s="97"/>
      <c r="GLY19" s="97"/>
      <c r="GLZ19" s="97"/>
      <c r="GMA19" s="97"/>
      <c r="GMB19" s="97"/>
      <c r="GMC19" s="97"/>
      <c r="GMD19" s="97"/>
      <c r="GME19" s="97"/>
      <c r="GMF19" s="97"/>
      <c r="GMG19" s="97"/>
      <c r="GMH19" s="97"/>
      <c r="GMI19" s="97"/>
      <c r="GMJ19" s="97"/>
      <c r="GMK19" s="97"/>
      <c r="GML19" s="97"/>
      <c r="GMM19" s="97"/>
      <c r="GMN19" s="97"/>
      <c r="GMO19" s="97"/>
      <c r="GMP19" s="97"/>
      <c r="GMQ19" s="97"/>
      <c r="GMR19" s="97"/>
      <c r="GMS19" s="97"/>
      <c r="GMT19" s="97"/>
      <c r="GMU19" s="97"/>
      <c r="GMV19" s="97"/>
      <c r="GMW19" s="97"/>
      <c r="GMX19" s="97"/>
      <c r="GMY19" s="97"/>
      <c r="GMZ19" s="97"/>
      <c r="GNA19" s="97"/>
      <c r="GNB19" s="97"/>
      <c r="GNC19" s="97"/>
      <c r="GND19" s="97"/>
      <c r="GNE19" s="97"/>
      <c r="GNF19" s="97"/>
      <c r="GNG19" s="97"/>
      <c r="GNH19" s="97"/>
      <c r="GNT19" s="97"/>
      <c r="GNU19" s="97"/>
      <c r="GNV19" s="97"/>
      <c r="GNW19" s="97"/>
      <c r="GNX19" s="97"/>
      <c r="GNY19" s="97"/>
      <c r="GNZ19" s="97"/>
      <c r="GOA19" s="97"/>
      <c r="GOB19" s="97"/>
      <c r="GOC19" s="97"/>
      <c r="GOD19" s="97"/>
      <c r="GOE19" s="97"/>
      <c r="GOF19" s="97"/>
      <c r="GOG19" s="97"/>
      <c r="GOH19" s="97"/>
      <c r="GOI19" s="97"/>
      <c r="GOJ19" s="97"/>
      <c r="GOK19" s="97"/>
      <c r="GOL19" s="97"/>
      <c r="GOM19" s="97"/>
      <c r="GON19" s="97"/>
      <c r="GOO19" s="97"/>
      <c r="GOP19" s="97"/>
      <c r="GOQ19" s="97"/>
      <c r="GOR19" s="97"/>
      <c r="GOS19" s="97"/>
      <c r="GOT19" s="97"/>
      <c r="GOU19" s="97"/>
      <c r="GOV19" s="97"/>
      <c r="GOW19" s="97"/>
      <c r="GOX19" s="97"/>
      <c r="GOY19" s="97"/>
      <c r="GOZ19" s="97"/>
      <c r="GPA19" s="97"/>
      <c r="GPB19" s="97"/>
      <c r="GPC19" s="97"/>
      <c r="GPD19" s="97"/>
      <c r="GPE19" s="97"/>
      <c r="GPF19" s="97"/>
      <c r="GPG19" s="97"/>
      <c r="GPH19" s="97"/>
      <c r="GPI19" s="97"/>
      <c r="GPJ19" s="97"/>
      <c r="GPK19" s="97"/>
      <c r="GPL19" s="97"/>
      <c r="GPM19" s="97"/>
      <c r="GPN19" s="97"/>
      <c r="GPO19" s="97"/>
      <c r="GPP19" s="97"/>
      <c r="GPQ19" s="97"/>
      <c r="GPR19" s="97"/>
      <c r="GPS19" s="97"/>
      <c r="GPT19" s="97"/>
      <c r="GPU19" s="97"/>
      <c r="GPV19" s="97"/>
      <c r="GPW19" s="97"/>
      <c r="GPX19" s="97"/>
      <c r="GPY19" s="97"/>
      <c r="GPZ19" s="97"/>
      <c r="GQA19" s="97"/>
      <c r="GQB19" s="97"/>
      <c r="GQC19" s="97"/>
      <c r="GQD19" s="97"/>
      <c r="GQE19" s="97"/>
      <c r="GQF19" s="97"/>
      <c r="GQG19" s="97"/>
      <c r="GQH19" s="97"/>
      <c r="GQI19" s="97"/>
      <c r="GQJ19" s="97"/>
      <c r="GQK19" s="97"/>
      <c r="GQL19" s="97"/>
      <c r="GQM19" s="97"/>
      <c r="GQN19" s="97"/>
      <c r="GQO19" s="97"/>
      <c r="GQP19" s="97"/>
      <c r="GQQ19" s="97"/>
      <c r="GQR19" s="97"/>
      <c r="GQS19" s="97"/>
      <c r="GQT19" s="97"/>
      <c r="GQU19" s="97"/>
      <c r="GQV19" s="97"/>
      <c r="GQW19" s="97"/>
      <c r="GQX19" s="97"/>
      <c r="GQY19" s="97"/>
      <c r="GQZ19" s="97"/>
      <c r="GRA19" s="97"/>
      <c r="GRB19" s="97"/>
      <c r="GRC19" s="97"/>
      <c r="GRD19" s="97"/>
      <c r="GRE19" s="97"/>
      <c r="GRF19" s="97"/>
      <c r="GRG19" s="97"/>
      <c r="GRH19" s="97"/>
      <c r="GRI19" s="97"/>
      <c r="GRJ19" s="97"/>
      <c r="GRK19" s="97"/>
      <c r="GRL19" s="97"/>
      <c r="GRM19" s="97"/>
      <c r="GRN19" s="97"/>
      <c r="GRO19" s="97"/>
      <c r="GRP19" s="97"/>
      <c r="GRQ19" s="97"/>
      <c r="GRR19" s="97"/>
      <c r="GRS19" s="97"/>
      <c r="GRT19" s="97"/>
      <c r="GRU19" s="97"/>
      <c r="GRV19" s="97"/>
      <c r="GRW19" s="97"/>
      <c r="GRX19" s="97"/>
      <c r="GRY19" s="97"/>
      <c r="GRZ19" s="97"/>
      <c r="GSA19" s="97"/>
      <c r="GSB19" s="97"/>
      <c r="GSC19" s="97"/>
      <c r="GSD19" s="97"/>
      <c r="GSE19" s="97"/>
      <c r="GSF19" s="97"/>
      <c r="GSG19" s="97"/>
      <c r="GSH19" s="97"/>
      <c r="GSI19" s="97"/>
      <c r="GSJ19" s="97"/>
      <c r="GSK19" s="97"/>
      <c r="GSL19" s="97"/>
      <c r="GSM19" s="97"/>
      <c r="GSN19" s="97"/>
      <c r="GSO19" s="97"/>
      <c r="GSP19" s="97"/>
      <c r="GSQ19" s="97"/>
      <c r="GSR19" s="97"/>
      <c r="GSS19" s="97"/>
      <c r="GST19" s="97"/>
      <c r="GSU19" s="97"/>
      <c r="GSV19" s="97"/>
      <c r="GSW19" s="97"/>
      <c r="GSX19" s="97"/>
      <c r="GSY19" s="97"/>
      <c r="GSZ19" s="97"/>
      <c r="GTA19" s="97"/>
      <c r="GTB19" s="97"/>
      <c r="GTC19" s="97"/>
      <c r="GTD19" s="97"/>
      <c r="GTE19" s="97"/>
      <c r="GTF19" s="97"/>
      <c r="GTG19" s="97"/>
      <c r="GTH19" s="97"/>
      <c r="GTI19" s="97"/>
      <c r="GTJ19" s="97"/>
      <c r="GTK19" s="97"/>
      <c r="GTL19" s="97"/>
      <c r="GTM19" s="97"/>
      <c r="GTN19" s="97"/>
      <c r="GTO19" s="97"/>
      <c r="GTP19" s="97"/>
      <c r="GTQ19" s="97"/>
      <c r="GTR19" s="97"/>
      <c r="GTS19" s="97"/>
      <c r="GTT19" s="97"/>
      <c r="GTU19" s="97"/>
      <c r="GTV19" s="97"/>
      <c r="GTW19" s="97"/>
      <c r="GTX19" s="97"/>
      <c r="GTY19" s="97"/>
      <c r="GTZ19" s="97"/>
      <c r="GUA19" s="97"/>
      <c r="GUB19" s="97"/>
      <c r="GUC19" s="97"/>
      <c r="GUD19" s="97"/>
      <c r="GUE19" s="97"/>
      <c r="GUF19" s="97"/>
      <c r="GUG19" s="97"/>
      <c r="GUH19" s="97"/>
      <c r="GUI19" s="97"/>
      <c r="GUJ19" s="97"/>
      <c r="GUK19" s="97"/>
      <c r="GUL19" s="97"/>
      <c r="GUM19" s="97"/>
      <c r="GUN19" s="97"/>
      <c r="GUO19" s="97"/>
      <c r="GUP19" s="97"/>
      <c r="GUQ19" s="97"/>
      <c r="GUR19" s="97"/>
      <c r="GUS19" s="97"/>
      <c r="GUT19" s="97"/>
      <c r="GUU19" s="97"/>
      <c r="GUV19" s="97"/>
      <c r="GUW19" s="97"/>
      <c r="GUX19" s="97"/>
      <c r="GUY19" s="97"/>
      <c r="GUZ19" s="97"/>
      <c r="GVA19" s="97"/>
      <c r="GVB19" s="97"/>
      <c r="GVC19" s="97"/>
      <c r="GVD19" s="97"/>
      <c r="GVE19" s="97"/>
      <c r="GVF19" s="97"/>
      <c r="GVG19" s="97"/>
      <c r="GVH19" s="97"/>
      <c r="GVI19" s="97"/>
      <c r="GVJ19" s="97"/>
      <c r="GVK19" s="97"/>
      <c r="GVL19" s="97"/>
      <c r="GVM19" s="97"/>
      <c r="GVN19" s="97"/>
      <c r="GVO19" s="97"/>
      <c r="GVP19" s="97"/>
      <c r="GVQ19" s="97"/>
      <c r="GVR19" s="97"/>
      <c r="GVS19" s="97"/>
      <c r="GVT19" s="97"/>
      <c r="GVU19" s="97"/>
      <c r="GVV19" s="97"/>
      <c r="GVW19" s="97"/>
      <c r="GVX19" s="97"/>
      <c r="GVY19" s="97"/>
      <c r="GVZ19" s="97"/>
      <c r="GWA19" s="97"/>
      <c r="GWB19" s="97"/>
      <c r="GWC19" s="97"/>
      <c r="GWD19" s="97"/>
      <c r="GWE19" s="97"/>
      <c r="GWF19" s="97"/>
      <c r="GWG19" s="97"/>
      <c r="GWH19" s="97"/>
      <c r="GWI19" s="97"/>
      <c r="GWJ19" s="97"/>
      <c r="GWK19" s="97"/>
      <c r="GWL19" s="97"/>
      <c r="GWM19" s="97"/>
      <c r="GWN19" s="97"/>
      <c r="GWO19" s="97"/>
      <c r="GWP19" s="97"/>
      <c r="GWQ19" s="97"/>
      <c r="GWR19" s="97"/>
      <c r="GWS19" s="97"/>
      <c r="GWT19" s="97"/>
      <c r="GWU19" s="97"/>
      <c r="GWV19" s="97"/>
      <c r="GWW19" s="97"/>
      <c r="GWX19" s="97"/>
      <c r="GWY19" s="97"/>
      <c r="GWZ19" s="97"/>
      <c r="GXA19" s="97"/>
      <c r="GXB19" s="97"/>
      <c r="GXC19" s="97"/>
      <c r="GXD19" s="97"/>
      <c r="GXP19" s="97"/>
      <c r="GXQ19" s="97"/>
      <c r="GXR19" s="97"/>
      <c r="GXS19" s="97"/>
      <c r="GXT19" s="97"/>
      <c r="GXU19" s="97"/>
      <c r="GXV19" s="97"/>
      <c r="GXW19" s="97"/>
      <c r="GXX19" s="97"/>
      <c r="GXY19" s="97"/>
      <c r="GXZ19" s="97"/>
      <c r="GYA19" s="97"/>
      <c r="GYB19" s="97"/>
      <c r="GYC19" s="97"/>
      <c r="GYD19" s="97"/>
      <c r="GYE19" s="97"/>
      <c r="GYF19" s="97"/>
      <c r="GYG19" s="97"/>
      <c r="GYH19" s="97"/>
      <c r="GYI19" s="97"/>
      <c r="GYJ19" s="97"/>
      <c r="GYK19" s="97"/>
      <c r="GYL19" s="97"/>
      <c r="GYM19" s="97"/>
      <c r="GYN19" s="97"/>
      <c r="GYO19" s="97"/>
      <c r="GYP19" s="97"/>
      <c r="GYQ19" s="97"/>
      <c r="GYR19" s="97"/>
      <c r="GYS19" s="97"/>
      <c r="GYT19" s="97"/>
      <c r="GYU19" s="97"/>
      <c r="GYV19" s="97"/>
      <c r="GYW19" s="97"/>
      <c r="GYX19" s="97"/>
      <c r="GYY19" s="97"/>
      <c r="GYZ19" s="97"/>
      <c r="GZA19" s="97"/>
      <c r="GZB19" s="97"/>
      <c r="GZC19" s="97"/>
      <c r="GZD19" s="97"/>
      <c r="GZE19" s="97"/>
      <c r="GZF19" s="97"/>
      <c r="GZG19" s="97"/>
      <c r="GZH19" s="97"/>
      <c r="GZI19" s="97"/>
      <c r="GZJ19" s="97"/>
      <c r="GZK19" s="97"/>
      <c r="GZL19" s="97"/>
      <c r="GZM19" s="97"/>
      <c r="GZN19" s="97"/>
      <c r="GZO19" s="97"/>
      <c r="GZP19" s="97"/>
      <c r="GZQ19" s="97"/>
      <c r="GZR19" s="97"/>
      <c r="GZS19" s="97"/>
      <c r="GZT19" s="97"/>
      <c r="GZU19" s="97"/>
      <c r="GZV19" s="97"/>
      <c r="GZW19" s="97"/>
      <c r="GZX19" s="97"/>
      <c r="GZY19" s="97"/>
      <c r="GZZ19" s="97"/>
      <c r="HAA19" s="97"/>
      <c r="HAB19" s="97"/>
      <c r="HAC19" s="97"/>
      <c r="HAD19" s="97"/>
      <c r="HAE19" s="97"/>
      <c r="HAF19" s="97"/>
      <c r="HAG19" s="97"/>
      <c r="HAH19" s="97"/>
      <c r="HAI19" s="97"/>
      <c r="HAJ19" s="97"/>
      <c r="HAK19" s="97"/>
      <c r="HAL19" s="97"/>
      <c r="HAM19" s="97"/>
      <c r="HAN19" s="97"/>
      <c r="HAO19" s="97"/>
      <c r="HAP19" s="97"/>
      <c r="HAQ19" s="97"/>
      <c r="HAR19" s="97"/>
      <c r="HAS19" s="97"/>
      <c r="HAT19" s="97"/>
      <c r="HAU19" s="97"/>
      <c r="HAV19" s="97"/>
      <c r="HAW19" s="97"/>
      <c r="HAX19" s="97"/>
      <c r="HAY19" s="97"/>
      <c r="HAZ19" s="97"/>
      <c r="HBA19" s="97"/>
      <c r="HBB19" s="97"/>
      <c r="HBC19" s="97"/>
      <c r="HBD19" s="97"/>
      <c r="HBE19" s="97"/>
      <c r="HBF19" s="97"/>
      <c r="HBG19" s="97"/>
      <c r="HBH19" s="97"/>
      <c r="HBI19" s="97"/>
      <c r="HBJ19" s="97"/>
      <c r="HBK19" s="97"/>
      <c r="HBL19" s="97"/>
      <c r="HBM19" s="97"/>
      <c r="HBN19" s="97"/>
      <c r="HBO19" s="97"/>
      <c r="HBP19" s="97"/>
      <c r="HBQ19" s="97"/>
      <c r="HBR19" s="97"/>
      <c r="HBS19" s="97"/>
      <c r="HBT19" s="97"/>
      <c r="HBU19" s="97"/>
      <c r="HBV19" s="97"/>
      <c r="HBW19" s="97"/>
      <c r="HBX19" s="97"/>
      <c r="HBY19" s="97"/>
      <c r="HBZ19" s="97"/>
      <c r="HCA19" s="97"/>
      <c r="HCB19" s="97"/>
      <c r="HCC19" s="97"/>
      <c r="HCD19" s="97"/>
      <c r="HCE19" s="97"/>
      <c r="HCF19" s="97"/>
      <c r="HCG19" s="97"/>
      <c r="HCH19" s="97"/>
      <c r="HCI19" s="97"/>
      <c r="HCJ19" s="97"/>
      <c r="HCK19" s="97"/>
      <c r="HCL19" s="97"/>
      <c r="HCM19" s="97"/>
      <c r="HCN19" s="97"/>
      <c r="HCO19" s="97"/>
      <c r="HCP19" s="97"/>
      <c r="HCQ19" s="97"/>
      <c r="HCR19" s="97"/>
      <c r="HCS19" s="97"/>
      <c r="HCT19" s="97"/>
      <c r="HCU19" s="97"/>
      <c r="HCV19" s="97"/>
      <c r="HCW19" s="97"/>
      <c r="HCX19" s="97"/>
      <c r="HCY19" s="97"/>
      <c r="HCZ19" s="97"/>
      <c r="HDA19" s="97"/>
      <c r="HDB19" s="97"/>
      <c r="HDC19" s="97"/>
      <c r="HDD19" s="97"/>
      <c r="HDE19" s="97"/>
      <c r="HDF19" s="97"/>
      <c r="HDG19" s="97"/>
      <c r="HDH19" s="97"/>
      <c r="HDI19" s="97"/>
      <c r="HDJ19" s="97"/>
      <c r="HDK19" s="97"/>
      <c r="HDL19" s="97"/>
      <c r="HDM19" s="97"/>
      <c r="HDN19" s="97"/>
      <c r="HDO19" s="97"/>
      <c r="HDP19" s="97"/>
      <c r="HDQ19" s="97"/>
      <c r="HDR19" s="97"/>
      <c r="HDS19" s="97"/>
      <c r="HDT19" s="97"/>
      <c r="HDU19" s="97"/>
      <c r="HDV19" s="97"/>
      <c r="HDW19" s="97"/>
      <c r="HDX19" s="97"/>
      <c r="HDY19" s="97"/>
      <c r="HDZ19" s="97"/>
      <c r="HEA19" s="97"/>
      <c r="HEB19" s="97"/>
      <c r="HEC19" s="97"/>
      <c r="HED19" s="97"/>
      <c r="HEE19" s="97"/>
      <c r="HEF19" s="97"/>
      <c r="HEG19" s="97"/>
      <c r="HEH19" s="97"/>
      <c r="HEI19" s="97"/>
      <c r="HEJ19" s="97"/>
      <c r="HEK19" s="97"/>
      <c r="HEL19" s="97"/>
      <c r="HEM19" s="97"/>
      <c r="HEN19" s="97"/>
      <c r="HEO19" s="97"/>
      <c r="HEP19" s="97"/>
      <c r="HEQ19" s="97"/>
      <c r="HER19" s="97"/>
      <c r="HES19" s="97"/>
      <c r="HET19" s="97"/>
      <c r="HEU19" s="97"/>
      <c r="HEV19" s="97"/>
      <c r="HEW19" s="97"/>
      <c r="HEX19" s="97"/>
      <c r="HEY19" s="97"/>
      <c r="HEZ19" s="97"/>
      <c r="HFA19" s="97"/>
      <c r="HFB19" s="97"/>
      <c r="HFC19" s="97"/>
      <c r="HFD19" s="97"/>
      <c r="HFE19" s="97"/>
      <c r="HFF19" s="97"/>
      <c r="HFG19" s="97"/>
      <c r="HFH19" s="97"/>
      <c r="HFI19" s="97"/>
      <c r="HFJ19" s="97"/>
      <c r="HFK19" s="97"/>
      <c r="HFL19" s="97"/>
      <c r="HFM19" s="97"/>
      <c r="HFN19" s="97"/>
      <c r="HFO19" s="97"/>
      <c r="HFP19" s="97"/>
      <c r="HFQ19" s="97"/>
      <c r="HFR19" s="97"/>
      <c r="HFS19" s="97"/>
      <c r="HFT19" s="97"/>
      <c r="HFU19" s="97"/>
      <c r="HFV19" s="97"/>
      <c r="HFW19" s="97"/>
      <c r="HFX19" s="97"/>
      <c r="HFY19" s="97"/>
      <c r="HFZ19" s="97"/>
      <c r="HGA19" s="97"/>
      <c r="HGB19" s="97"/>
      <c r="HGC19" s="97"/>
      <c r="HGD19" s="97"/>
      <c r="HGE19" s="97"/>
      <c r="HGF19" s="97"/>
      <c r="HGG19" s="97"/>
      <c r="HGH19" s="97"/>
      <c r="HGI19" s="97"/>
      <c r="HGJ19" s="97"/>
      <c r="HGK19" s="97"/>
      <c r="HGL19" s="97"/>
      <c r="HGM19" s="97"/>
      <c r="HGN19" s="97"/>
      <c r="HGO19" s="97"/>
      <c r="HGP19" s="97"/>
      <c r="HGQ19" s="97"/>
      <c r="HGR19" s="97"/>
      <c r="HGS19" s="97"/>
      <c r="HGT19" s="97"/>
      <c r="HGU19" s="97"/>
      <c r="HGV19" s="97"/>
      <c r="HGW19" s="97"/>
      <c r="HGX19" s="97"/>
      <c r="HGY19" s="97"/>
      <c r="HGZ19" s="97"/>
      <c r="HHL19" s="97"/>
      <c r="HHM19" s="97"/>
      <c r="HHN19" s="97"/>
      <c r="HHO19" s="97"/>
      <c r="HHP19" s="97"/>
      <c r="HHQ19" s="97"/>
      <c r="HHR19" s="97"/>
      <c r="HHS19" s="97"/>
      <c r="HHT19" s="97"/>
      <c r="HHU19" s="97"/>
      <c r="HHV19" s="97"/>
      <c r="HHW19" s="97"/>
      <c r="HHX19" s="97"/>
      <c r="HHY19" s="97"/>
      <c r="HHZ19" s="97"/>
      <c r="HIA19" s="97"/>
      <c r="HIB19" s="97"/>
      <c r="HIC19" s="97"/>
      <c r="HID19" s="97"/>
      <c r="HIE19" s="97"/>
      <c r="HIF19" s="97"/>
      <c r="HIG19" s="97"/>
      <c r="HIH19" s="97"/>
      <c r="HII19" s="97"/>
      <c r="HIJ19" s="97"/>
      <c r="HIK19" s="97"/>
      <c r="HIL19" s="97"/>
      <c r="HIM19" s="97"/>
      <c r="HIN19" s="97"/>
      <c r="HIO19" s="97"/>
      <c r="HIP19" s="97"/>
      <c r="HIQ19" s="97"/>
      <c r="HIR19" s="97"/>
      <c r="HIS19" s="97"/>
      <c r="HIT19" s="97"/>
      <c r="HIU19" s="97"/>
      <c r="HIV19" s="97"/>
      <c r="HIW19" s="97"/>
      <c r="HIX19" s="97"/>
      <c r="HIY19" s="97"/>
      <c r="HIZ19" s="97"/>
      <c r="HJA19" s="97"/>
      <c r="HJB19" s="97"/>
      <c r="HJC19" s="97"/>
      <c r="HJD19" s="97"/>
      <c r="HJE19" s="97"/>
      <c r="HJF19" s="97"/>
      <c r="HJG19" s="97"/>
      <c r="HJH19" s="97"/>
      <c r="HJI19" s="97"/>
      <c r="HJJ19" s="97"/>
      <c r="HJK19" s="97"/>
      <c r="HJL19" s="97"/>
      <c r="HJM19" s="97"/>
      <c r="HJN19" s="97"/>
      <c r="HJO19" s="97"/>
      <c r="HJP19" s="97"/>
      <c r="HJQ19" s="97"/>
      <c r="HJR19" s="97"/>
      <c r="HJS19" s="97"/>
      <c r="HJT19" s="97"/>
      <c r="HJU19" s="97"/>
      <c r="HJV19" s="97"/>
      <c r="HJW19" s="97"/>
      <c r="HJX19" s="97"/>
      <c r="HJY19" s="97"/>
      <c r="HJZ19" s="97"/>
      <c r="HKA19" s="97"/>
      <c r="HKB19" s="97"/>
      <c r="HKC19" s="97"/>
      <c r="HKD19" s="97"/>
      <c r="HKE19" s="97"/>
      <c r="HKF19" s="97"/>
      <c r="HKG19" s="97"/>
      <c r="HKH19" s="97"/>
      <c r="HKI19" s="97"/>
      <c r="HKJ19" s="97"/>
      <c r="HKK19" s="97"/>
      <c r="HKL19" s="97"/>
      <c r="HKM19" s="97"/>
      <c r="HKN19" s="97"/>
      <c r="HKO19" s="97"/>
      <c r="HKP19" s="97"/>
      <c r="HKQ19" s="97"/>
      <c r="HKR19" s="97"/>
      <c r="HKS19" s="97"/>
      <c r="HKT19" s="97"/>
      <c r="HKU19" s="97"/>
      <c r="HKV19" s="97"/>
      <c r="HKW19" s="97"/>
      <c r="HKX19" s="97"/>
      <c r="HKY19" s="97"/>
      <c r="HKZ19" s="97"/>
      <c r="HLA19" s="97"/>
      <c r="HLB19" s="97"/>
      <c r="HLC19" s="97"/>
      <c r="HLD19" s="97"/>
      <c r="HLE19" s="97"/>
      <c r="HLF19" s="97"/>
      <c r="HLG19" s="97"/>
      <c r="HLH19" s="97"/>
      <c r="HLI19" s="97"/>
      <c r="HLJ19" s="97"/>
      <c r="HLK19" s="97"/>
      <c r="HLL19" s="97"/>
      <c r="HLM19" s="97"/>
      <c r="HLN19" s="97"/>
      <c r="HLO19" s="97"/>
      <c r="HLP19" s="97"/>
      <c r="HLQ19" s="97"/>
      <c r="HLR19" s="97"/>
      <c r="HLS19" s="97"/>
      <c r="HLT19" s="97"/>
      <c r="HLU19" s="97"/>
      <c r="HLV19" s="97"/>
      <c r="HLW19" s="97"/>
      <c r="HLX19" s="97"/>
      <c r="HLY19" s="97"/>
      <c r="HLZ19" s="97"/>
      <c r="HMA19" s="97"/>
      <c r="HMB19" s="97"/>
      <c r="HMC19" s="97"/>
      <c r="HMD19" s="97"/>
      <c r="HME19" s="97"/>
      <c r="HMF19" s="97"/>
      <c r="HMG19" s="97"/>
      <c r="HMH19" s="97"/>
      <c r="HMI19" s="97"/>
      <c r="HMJ19" s="97"/>
      <c r="HMK19" s="97"/>
      <c r="HML19" s="97"/>
      <c r="HMM19" s="97"/>
      <c r="HMN19" s="97"/>
      <c r="HMO19" s="97"/>
      <c r="HMP19" s="97"/>
      <c r="HMQ19" s="97"/>
      <c r="HMR19" s="97"/>
      <c r="HMS19" s="97"/>
      <c r="HMT19" s="97"/>
      <c r="HMU19" s="97"/>
      <c r="HMV19" s="97"/>
      <c r="HMW19" s="97"/>
      <c r="HMX19" s="97"/>
      <c r="HMY19" s="97"/>
      <c r="HMZ19" s="97"/>
      <c r="HNA19" s="97"/>
      <c r="HNB19" s="97"/>
      <c r="HNC19" s="97"/>
      <c r="HND19" s="97"/>
      <c r="HNE19" s="97"/>
      <c r="HNF19" s="97"/>
      <c r="HNG19" s="97"/>
      <c r="HNH19" s="97"/>
      <c r="HNI19" s="97"/>
      <c r="HNJ19" s="97"/>
      <c r="HNK19" s="97"/>
      <c r="HNL19" s="97"/>
      <c r="HNM19" s="97"/>
      <c r="HNN19" s="97"/>
      <c r="HNO19" s="97"/>
      <c r="HNP19" s="97"/>
      <c r="HNQ19" s="97"/>
      <c r="HNR19" s="97"/>
      <c r="HNS19" s="97"/>
      <c r="HNT19" s="97"/>
      <c r="HNU19" s="97"/>
      <c r="HNV19" s="97"/>
      <c r="HNW19" s="97"/>
      <c r="HNX19" s="97"/>
      <c r="HNY19" s="97"/>
      <c r="HNZ19" s="97"/>
      <c r="HOA19" s="97"/>
      <c r="HOB19" s="97"/>
      <c r="HOC19" s="97"/>
      <c r="HOD19" s="97"/>
      <c r="HOE19" s="97"/>
      <c r="HOF19" s="97"/>
      <c r="HOG19" s="97"/>
      <c r="HOH19" s="97"/>
      <c r="HOI19" s="97"/>
      <c r="HOJ19" s="97"/>
      <c r="HOK19" s="97"/>
      <c r="HOL19" s="97"/>
      <c r="HOM19" s="97"/>
      <c r="HON19" s="97"/>
      <c r="HOO19" s="97"/>
      <c r="HOP19" s="97"/>
      <c r="HOQ19" s="97"/>
      <c r="HOR19" s="97"/>
      <c r="HOS19" s="97"/>
      <c r="HOT19" s="97"/>
      <c r="HOU19" s="97"/>
      <c r="HOV19" s="97"/>
      <c r="HOW19" s="97"/>
      <c r="HOX19" s="97"/>
      <c r="HOY19" s="97"/>
      <c r="HOZ19" s="97"/>
      <c r="HPA19" s="97"/>
      <c r="HPB19" s="97"/>
      <c r="HPC19" s="97"/>
      <c r="HPD19" s="97"/>
      <c r="HPE19" s="97"/>
      <c r="HPF19" s="97"/>
      <c r="HPG19" s="97"/>
      <c r="HPH19" s="97"/>
      <c r="HPI19" s="97"/>
      <c r="HPJ19" s="97"/>
      <c r="HPK19" s="97"/>
      <c r="HPL19" s="97"/>
      <c r="HPM19" s="97"/>
      <c r="HPN19" s="97"/>
      <c r="HPO19" s="97"/>
      <c r="HPP19" s="97"/>
      <c r="HPQ19" s="97"/>
      <c r="HPR19" s="97"/>
      <c r="HPS19" s="97"/>
      <c r="HPT19" s="97"/>
      <c r="HPU19" s="97"/>
      <c r="HPV19" s="97"/>
      <c r="HPW19" s="97"/>
      <c r="HPX19" s="97"/>
      <c r="HPY19" s="97"/>
      <c r="HPZ19" s="97"/>
      <c r="HQA19" s="97"/>
      <c r="HQB19" s="97"/>
      <c r="HQC19" s="97"/>
      <c r="HQD19" s="97"/>
      <c r="HQE19" s="97"/>
      <c r="HQF19" s="97"/>
      <c r="HQG19" s="97"/>
      <c r="HQH19" s="97"/>
      <c r="HQI19" s="97"/>
      <c r="HQJ19" s="97"/>
      <c r="HQK19" s="97"/>
      <c r="HQL19" s="97"/>
      <c r="HQM19" s="97"/>
      <c r="HQN19" s="97"/>
      <c r="HQO19" s="97"/>
      <c r="HQP19" s="97"/>
      <c r="HQQ19" s="97"/>
      <c r="HQR19" s="97"/>
      <c r="HQS19" s="97"/>
      <c r="HQT19" s="97"/>
      <c r="HQU19" s="97"/>
      <c r="HQV19" s="97"/>
      <c r="HRH19" s="97"/>
      <c r="HRI19" s="97"/>
      <c r="HRJ19" s="97"/>
      <c r="HRK19" s="97"/>
      <c r="HRL19" s="97"/>
      <c r="HRM19" s="97"/>
      <c r="HRN19" s="97"/>
      <c r="HRO19" s="97"/>
      <c r="HRP19" s="97"/>
      <c r="HRQ19" s="97"/>
      <c r="HRR19" s="97"/>
      <c r="HRS19" s="97"/>
      <c r="HRT19" s="97"/>
      <c r="HRU19" s="97"/>
      <c r="HRV19" s="97"/>
      <c r="HRW19" s="97"/>
      <c r="HRX19" s="97"/>
      <c r="HRY19" s="97"/>
      <c r="HRZ19" s="97"/>
      <c r="HSA19" s="97"/>
      <c r="HSB19" s="97"/>
      <c r="HSC19" s="97"/>
      <c r="HSD19" s="97"/>
      <c r="HSE19" s="97"/>
      <c r="HSF19" s="97"/>
      <c r="HSG19" s="97"/>
      <c r="HSH19" s="97"/>
      <c r="HSI19" s="97"/>
      <c r="HSJ19" s="97"/>
      <c r="HSK19" s="97"/>
      <c r="HSL19" s="97"/>
      <c r="HSM19" s="97"/>
      <c r="HSN19" s="97"/>
      <c r="HSO19" s="97"/>
      <c r="HSP19" s="97"/>
      <c r="HSQ19" s="97"/>
      <c r="HSR19" s="97"/>
      <c r="HSS19" s="97"/>
      <c r="HST19" s="97"/>
      <c r="HSU19" s="97"/>
      <c r="HSV19" s="97"/>
      <c r="HSW19" s="97"/>
      <c r="HSX19" s="97"/>
      <c r="HSY19" s="97"/>
      <c r="HSZ19" s="97"/>
      <c r="HTA19" s="97"/>
      <c r="HTB19" s="97"/>
      <c r="HTC19" s="97"/>
      <c r="HTD19" s="97"/>
      <c r="HTE19" s="97"/>
      <c r="HTF19" s="97"/>
      <c r="HTG19" s="97"/>
      <c r="HTH19" s="97"/>
      <c r="HTI19" s="97"/>
      <c r="HTJ19" s="97"/>
      <c r="HTK19" s="97"/>
      <c r="HTL19" s="97"/>
      <c r="HTM19" s="97"/>
      <c r="HTN19" s="97"/>
      <c r="HTO19" s="97"/>
      <c r="HTP19" s="97"/>
      <c r="HTQ19" s="97"/>
      <c r="HTR19" s="97"/>
      <c r="HTS19" s="97"/>
      <c r="HTT19" s="97"/>
      <c r="HTU19" s="97"/>
      <c r="HTV19" s="97"/>
      <c r="HTW19" s="97"/>
      <c r="HTX19" s="97"/>
      <c r="HTY19" s="97"/>
      <c r="HTZ19" s="97"/>
      <c r="HUA19" s="97"/>
      <c r="HUB19" s="97"/>
      <c r="HUC19" s="97"/>
      <c r="HUD19" s="97"/>
      <c r="HUE19" s="97"/>
      <c r="HUF19" s="97"/>
      <c r="HUG19" s="97"/>
      <c r="HUH19" s="97"/>
      <c r="HUI19" s="97"/>
      <c r="HUJ19" s="97"/>
      <c r="HUK19" s="97"/>
      <c r="HUL19" s="97"/>
      <c r="HUM19" s="97"/>
      <c r="HUN19" s="97"/>
      <c r="HUO19" s="97"/>
      <c r="HUP19" s="97"/>
      <c r="HUQ19" s="97"/>
      <c r="HUR19" s="97"/>
      <c r="HUS19" s="97"/>
      <c r="HUT19" s="97"/>
      <c r="HUU19" s="97"/>
      <c r="HUV19" s="97"/>
      <c r="HUW19" s="97"/>
      <c r="HUX19" s="97"/>
      <c r="HUY19" s="97"/>
      <c r="HUZ19" s="97"/>
      <c r="HVA19" s="97"/>
      <c r="HVB19" s="97"/>
      <c r="HVC19" s="97"/>
      <c r="HVD19" s="97"/>
      <c r="HVE19" s="97"/>
      <c r="HVF19" s="97"/>
      <c r="HVG19" s="97"/>
      <c r="HVH19" s="97"/>
      <c r="HVI19" s="97"/>
      <c r="HVJ19" s="97"/>
      <c r="HVK19" s="97"/>
      <c r="HVL19" s="97"/>
      <c r="HVM19" s="97"/>
      <c r="HVN19" s="97"/>
      <c r="HVO19" s="97"/>
      <c r="HVP19" s="97"/>
      <c r="HVQ19" s="97"/>
      <c r="HVR19" s="97"/>
      <c r="HVS19" s="97"/>
      <c r="HVT19" s="97"/>
      <c r="HVU19" s="97"/>
      <c r="HVV19" s="97"/>
      <c r="HVW19" s="97"/>
      <c r="HVX19" s="97"/>
      <c r="HVY19" s="97"/>
      <c r="HVZ19" s="97"/>
      <c r="HWA19" s="97"/>
      <c r="HWB19" s="97"/>
      <c r="HWC19" s="97"/>
      <c r="HWD19" s="97"/>
      <c r="HWE19" s="97"/>
      <c r="HWF19" s="97"/>
      <c r="HWG19" s="97"/>
      <c r="HWH19" s="97"/>
      <c r="HWI19" s="97"/>
      <c r="HWJ19" s="97"/>
      <c r="HWK19" s="97"/>
      <c r="HWL19" s="97"/>
      <c r="HWM19" s="97"/>
      <c r="HWN19" s="97"/>
      <c r="HWO19" s="97"/>
      <c r="HWP19" s="97"/>
      <c r="HWQ19" s="97"/>
      <c r="HWR19" s="97"/>
      <c r="HWS19" s="97"/>
      <c r="HWT19" s="97"/>
      <c r="HWU19" s="97"/>
      <c r="HWV19" s="97"/>
      <c r="HWW19" s="97"/>
      <c r="HWX19" s="97"/>
      <c r="HWY19" s="97"/>
      <c r="HWZ19" s="97"/>
      <c r="HXA19" s="97"/>
      <c r="HXB19" s="97"/>
      <c r="HXC19" s="97"/>
      <c r="HXD19" s="97"/>
      <c r="HXE19" s="97"/>
      <c r="HXF19" s="97"/>
      <c r="HXG19" s="97"/>
      <c r="HXH19" s="97"/>
      <c r="HXI19" s="97"/>
      <c r="HXJ19" s="97"/>
      <c r="HXK19" s="97"/>
      <c r="HXL19" s="97"/>
      <c r="HXM19" s="97"/>
      <c r="HXN19" s="97"/>
      <c r="HXO19" s="97"/>
      <c r="HXP19" s="97"/>
      <c r="HXQ19" s="97"/>
      <c r="HXR19" s="97"/>
      <c r="HXS19" s="97"/>
      <c r="HXT19" s="97"/>
      <c r="HXU19" s="97"/>
      <c r="HXV19" s="97"/>
      <c r="HXW19" s="97"/>
      <c r="HXX19" s="97"/>
      <c r="HXY19" s="97"/>
      <c r="HXZ19" s="97"/>
      <c r="HYA19" s="97"/>
      <c r="HYB19" s="97"/>
      <c r="HYC19" s="97"/>
      <c r="HYD19" s="97"/>
      <c r="HYE19" s="97"/>
      <c r="HYF19" s="97"/>
      <c r="HYG19" s="97"/>
      <c r="HYH19" s="97"/>
      <c r="HYI19" s="97"/>
      <c r="HYJ19" s="97"/>
      <c r="HYK19" s="97"/>
      <c r="HYL19" s="97"/>
      <c r="HYM19" s="97"/>
      <c r="HYN19" s="97"/>
      <c r="HYO19" s="97"/>
      <c r="HYP19" s="97"/>
      <c r="HYQ19" s="97"/>
      <c r="HYR19" s="97"/>
      <c r="HYS19" s="97"/>
      <c r="HYT19" s="97"/>
      <c r="HYU19" s="97"/>
      <c r="HYV19" s="97"/>
      <c r="HYW19" s="97"/>
      <c r="HYX19" s="97"/>
      <c r="HYY19" s="97"/>
      <c r="HYZ19" s="97"/>
      <c r="HZA19" s="97"/>
      <c r="HZB19" s="97"/>
      <c r="HZC19" s="97"/>
      <c r="HZD19" s="97"/>
      <c r="HZE19" s="97"/>
      <c r="HZF19" s="97"/>
      <c r="HZG19" s="97"/>
      <c r="HZH19" s="97"/>
      <c r="HZI19" s="97"/>
      <c r="HZJ19" s="97"/>
      <c r="HZK19" s="97"/>
      <c r="HZL19" s="97"/>
      <c r="HZM19" s="97"/>
      <c r="HZN19" s="97"/>
      <c r="HZO19" s="97"/>
      <c r="HZP19" s="97"/>
      <c r="HZQ19" s="97"/>
      <c r="HZR19" s="97"/>
      <c r="HZS19" s="97"/>
      <c r="HZT19" s="97"/>
      <c r="HZU19" s="97"/>
      <c r="HZV19" s="97"/>
      <c r="HZW19" s="97"/>
      <c r="HZX19" s="97"/>
      <c r="HZY19" s="97"/>
      <c r="HZZ19" s="97"/>
      <c r="IAA19" s="97"/>
      <c r="IAB19" s="97"/>
      <c r="IAC19" s="97"/>
      <c r="IAD19" s="97"/>
      <c r="IAE19" s="97"/>
      <c r="IAF19" s="97"/>
      <c r="IAG19" s="97"/>
      <c r="IAH19" s="97"/>
      <c r="IAI19" s="97"/>
      <c r="IAJ19" s="97"/>
      <c r="IAK19" s="97"/>
      <c r="IAL19" s="97"/>
      <c r="IAM19" s="97"/>
      <c r="IAN19" s="97"/>
      <c r="IAO19" s="97"/>
      <c r="IAP19" s="97"/>
      <c r="IAQ19" s="97"/>
      <c r="IAR19" s="97"/>
      <c r="IBD19" s="97"/>
      <c r="IBE19" s="97"/>
      <c r="IBF19" s="97"/>
      <c r="IBG19" s="97"/>
      <c r="IBH19" s="97"/>
      <c r="IBI19" s="97"/>
      <c r="IBJ19" s="97"/>
      <c r="IBK19" s="97"/>
      <c r="IBL19" s="97"/>
      <c r="IBM19" s="97"/>
      <c r="IBN19" s="97"/>
      <c r="IBO19" s="97"/>
      <c r="IBP19" s="97"/>
      <c r="IBQ19" s="97"/>
      <c r="IBR19" s="97"/>
      <c r="IBS19" s="97"/>
      <c r="IBT19" s="97"/>
      <c r="IBU19" s="97"/>
      <c r="IBV19" s="97"/>
      <c r="IBW19" s="97"/>
      <c r="IBX19" s="97"/>
      <c r="IBY19" s="97"/>
      <c r="IBZ19" s="97"/>
      <c r="ICA19" s="97"/>
      <c r="ICB19" s="97"/>
      <c r="ICC19" s="97"/>
      <c r="ICD19" s="97"/>
      <c r="ICE19" s="97"/>
      <c r="ICF19" s="97"/>
      <c r="ICG19" s="97"/>
      <c r="ICH19" s="97"/>
      <c r="ICI19" s="97"/>
      <c r="ICJ19" s="97"/>
      <c r="ICK19" s="97"/>
      <c r="ICL19" s="97"/>
      <c r="ICM19" s="97"/>
      <c r="ICN19" s="97"/>
      <c r="ICO19" s="97"/>
      <c r="ICP19" s="97"/>
      <c r="ICQ19" s="97"/>
      <c r="ICR19" s="97"/>
      <c r="ICS19" s="97"/>
      <c r="ICT19" s="97"/>
      <c r="ICU19" s="97"/>
      <c r="ICV19" s="97"/>
      <c r="ICW19" s="97"/>
      <c r="ICX19" s="97"/>
      <c r="ICY19" s="97"/>
      <c r="ICZ19" s="97"/>
      <c r="IDA19" s="97"/>
      <c r="IDB19" s="97"/>
      <c r="IDC19" s="97"/>
      <c r="IDD19" s="97"/>
      <c r="IDE19" s="97"/>
      <c r="IDF19" s="97"/>
      <c r="IDG19" s="97"/>
      <c r="IDH19" s="97"/>
      <c r="IDI19" s="97"/>
      <c r="IDJ19" s="97"/>
      <c r="IDK19" s="97"/>
      <c r="IDL19" s="97"/>
      <c r="IDM19" s="97"/>
      <c r="IDN19" s="97"/>
      <c r="IDO19" s="97"/>
      <c r="IDP19" s="97"/>
      <c r="IDQ19" s="97"/>
      <c r="IDR19" s="97"/>
      <c r="IDS19" s="97"/>
      <c r="IDT19" s="97"/>
      <c r="IDU19" s="97"/>
      <c r="IDV19" s="97"/>
      <c r="IDW19" s="97"/>
      <c r="IDX19" s="97"/>
      <c r="IDY19" s="97"/>
      <c r="IDZ19" s="97"/>
      <c r="IEA19" s="97"/>
      <c r="IEB19" s="97"/>
      <c r="IEC19" s="97"/>
      <c r="IED19" s="97"/>
      <c r="IEE19" s="97"/>
      <c r="IEF19" s="97"/>
      <c r="IEG19" s="97"/>
      <c r="IEH19" s="97"/>
      <c r="IEI19" s="97"/>
      <c r="IEJ19" s="97"/>
      <c r="IEK19" s="97"/>
      <c r="IEL19" s="97"/>
      <c r="IEM19" s="97"/>
      <c r="IEN19" s="97"/>
      <c r="IEO19" s="97"/>
      <c r="IEP19" s="97"/>
      <c r="IEQ19" s="97"/>
      <c r="IER19" s="97"/>
      <c r="IES19" s="97"/>
      <c r="IET19" s="97"/>
      <c r="IEU19" s="97"/>
      <c r="IEV19" s="97"/>
      <c r="IEW19" s="97"/>
      <c r="IEX19" s="97"/>
      <c r="IEY19" s="97"/>
      <c r="IEZ19" s="97"/>
      <c r="IFA19" s="97"/>
      <c r="IFB19" s="97"/>
      <c r="IFC19" s="97"/>
      <c r="IFD19" s="97"/>
      <c r="IFE19" s="97"/>
      <c r="IFF19" s="97"/>
      <c r="IFG19" s="97"/>
      <c r="IFH19" s="97"/>
      <c r="IFI19" s="97"/>
      <c r="IFJ19" s="97"/>
      <c r="IFK19" s="97"/>
      <c r="IFL19" s="97"/>
      <c r="IFM19" s="97"/>
      <c r="IFN19" s="97"/>
      <c r="IFO19" s="97"/>
      <c r="IFP19" s="97"/>
      <c r="IFQ19" s="97"/>
      <c r="IFR19" s="97"/>
      <c r="IFS19" s="97"/>
      <c r="IFT19" s="97"/>
      <c r="IFU19" s="97"/>
      <c r="IFV19" s="97"/>
      <c r="IFW19" s="97"/>
      <c r="IFX19" s="97"/>
      <c r="IFY19" s="97"/>
      <c r="IFZ19" s="97"/>
      <c r="IGA19" s="97"/>
      <c r="IGB19" s="97"/>
      <c r="IGC19" s="97"/>
      <c r="IGD19" s="97"/>
      <c r="IGE19" s="97"/>
      <c r="IGF19" s="97"/>
      <c r="IGG19" s="97"/>
      <c r="IGH19" s="97"/>
      <c r="IGI19" s="97"/>
      <c r="IGJ19" s="97"/>
      <c r="IGK19" s="97"/>
      <c r="IGL19" s="97"/>
      <c r="IGM19" s="97"/>
      <c r="IGN19" s="97"/>
      <c r="IGO19" s="97"/>
      <c r="IGP19" s="97"/>
      <c r="IGQ19" s="97"/>
      <c r="IGR19" s="97"/>
      <c r="IGS19" s="97"/>
      <c r="IGT19" s="97"/>
      <c r="IGU19" s="97"/>
      <c r="IGV19" s="97"/>
      <c r="IGW19" s="97"/>
      <c r="IGX19" s="97"/>
      <c r="IGY19" s="97"/>
      <c r="IGZ19" s="97"/>
      <c r="IHA19" s="97"/>
      <c r="IHB19" s="97"/>
      <c r="IHC19" s="97"/>
      <c r="IHD19" s="97"/>
      <c r="IHE19" s="97"/>
      <c r="IHF19" s="97"/>
      <c r="IHG19" s="97"/>
      <c r="IHH19" s="97"/>
      <c r="IHI19" s="97"/>
      <c r="IHJ19" s="97"/>
      <c r="IHK19" s="97"/>
      <c r="IHL19" s="97"/>
      <c r="IHM19" s="97"/>
      <c r="IHN19" s="97"/>
      <c r="IHO19" s="97"/>
      <c r="IHP19" s="97"/>
      <c r="IHQ19" s="97"/>
      <c r="IHR19" s="97"/>
      <c r="IHS19" s="97"/>
      <c r="IHT19" s="97"/>
      <c r="IHU19" s="97"/>
      <c r="IHV19" s="97"/>
      <c r="IHW19" s="97"/>
      <c r="IHX19" s="97"/>
      <c r="IHY19" s="97"/>
      <c r="IHZ19" s="97"/>
      <c r="IIA19" s="97"/>
      <c r="IIB19" s="97"/>
      <c r="IIC19" s="97"/>
      <c r="IID19" s="97"/>
      <c r="IIE19" s="97"/>
      <c r="IIF19" s="97"/>
      <c r="IIG19" s="97"/>
      <c r="IIH19" s="97"/>
      <c r="III19" s="97"/>
      <c r="IIJ19" s="97"/>
      <c r="IIK19" s="97"/>
      <c r="IIL19" s="97"/>
      <c r="IIM19" s="97"/>
      <c r="IIN19" s="97"/>
      <c r="IIO19" s="97"/>
      <c r="IIP19" s="97"/>
      <c r="IIQ19" s="97"/>
      <c r="IIR19" s="97"/>
      <c r="IIS19" s="97"/>
      <c r="IIT19" s="97"/>
      <c r="IIU19" s="97"/>
      <c r="IIV19" s="97"/>
      <c r="IIW19" s="97"/>
      <c r="IIX19" s="97"/>
      <c r="IIY19" s="97"/>
      <c r="IIZ19" s="97"/>
      <c r="IJA19" s="97"/>
      <c r="IJB19" s="97"/>
      <c r="IJC19" s="97"/>
      <c r="IJD19" s="97"/>
      <c r="IJE19" s="97"/>
      <c r="IJF19" s="97"/>
      <c r="IJG19" s="97"/>
      <c r="IJH19" s="97"/>
      <c r="IJI19" s="97"/>
      <c r="IJJ19" s="97"/>
      <c r="IJK19" s="97"/>
      <c r="IJL19" s="97"/>
      <c r="IJM19" s="97"/>
      <c r="IJN19" s="97"/>
      <c r="IJO19" s="97"/>
      <c r="IJP19" s="97"/>
      <c r="IJQ19" s="97"/>
      <c r="IJR19" s="97"/>
      <c r="IJS19" s="97"/>
      <c r="IJT19" s="97"/>
      <c r="IJU19" s="97"/>
      <c r="IJV19" s="97"/>
      <c r="IJW19" s="97"/>
      <c r="IJX19" s="97"/>
      <c r="IJY19" s="97"/>
      <c r="IJZ19" s="97"/>
      <c r="IKA19" s="97"/>
      <c r="IKB19" s="97"/>
      <c r="IKC19" s="97"/>
      <c r="IKD19" s="97"/>
      <c r="IKE19" s="97"/>
      <c r="IKF19" s="97"/>
      <c r="IKG19" s="97"/>
      <c r="IKH19" s="97"/>
      <c r="IKI19" s="97"/>
      <c r="IKJ19" s="97"/>
      <c r="IKK19" s="97"/>
      <c r="IKL19" s="97"/>
      <c r="IKM19" s="97"/>
      <c r="IKN19" s="97"/>
      <c r="IKZ19" s="97"/>
      <c r="ILA19" s="97"/>
      <c r="ILB19" s="97"/>
      <c r="ILC19" s="97"/>
      <c r="ILD19" s="97"/>
      <c r="ILE19" s="97"/>
      <c r="ILF19" s="97"/>
      <c r="ILG19" s="97"/>
      <c r="ILH19" s="97"/>
      <c r="ILI19" s="97"/>
      <c r="ILJ19" s="97"/>
      <c r="ILK19" s="97"/>
      <c r="ILL19" s="97"/>
      <c r="ILM19" s="97"/>
      <c r="ILN19" s="97"/>
      <c r="ILO19" s="97"/>
      <c r="ILP19" s="97"/>
      <c r="ILQ19" s="97"/>
      <c r="ILR19" s="97"/>
      <c r="ILS19" s="97"/>
      <c r="ILT19" s="97"/>
      <c r="ILU19" s="97"/>
      <c r="ILV19" s="97"/>
      <c r="ILW19" s="97"/>
      <c r="ILX19" s="97"/>
      <c r="ILY19" s="97"/>
      <c r="ILZ19" s="97"/>
      <c r="IMA19" s="97"/>
      <c r="IMB19" s="97"/>
      <c r="IMC19" s="97"/>
      <c r="IMD19" s="97"/>
      <c r="IME19" s="97"/>
      <c r="IMF19" s="97"/>
      <c r="IMG19" s="97"/>
      <c r="IMH19" s="97"/>
      <c r="IMI19" s="97"/>
      <c r="IMJ19" s="97"/>
      <c r="IMK19" s="97"/>
      <c r="IML19" s="97"/>
      <c r="IMM19" s="97"/>
      <c r="IMN19" s="97"/>
      <c r="IMO19" s="97"/>
      <c r="IMP19" s="97"/>
      <c r="IMQ19" s="97"/>
      <c r="IMR19" s="97"/>
      <c r="IMS19" s="97"/>
      <c r="IMT19" s="97"/>
      <c r="IMU19" s="97"/>
      <c r="IMV19" s="97"/>
      <c r="IMW19" s="97"/>
      <c r="IMX19" s="97"/>
      <c r="IMY19" s="97"/>
      <c r="IMZ19" s="97"/>
      <c r="INA19" s="97"/>
      <c r="INB19" s="97"/>
      <c r="INC19" s="97"/>
      <c r="IND19" s="97"/>
      <c r="INE19" s="97"/>
      <c r="INF19" s="97"/>
      <c r="ING19" s="97"/>
      <c r="INH19" s="97"/>
      <c r="INI19" s="97"/>
      <c r="INJ19" s="97"/>
      <c r="INK19" s="97"/>
      <c r="INL19" s="97"/>
      <c r="INM19" s="97"/>
      <c r="INN19" s="97"/>
      <c r="INO19" s="97"/>
      <c r="INP19" s="97"/>
      <c r="INQ19" s="97"/>
      <c r="INR19" s="97"/>
      <c r="INS19" s="97"/>
      <c r="INT19" s="97"/>
      <c r="INU19" s="97"/>
      <c r="INV19" s="97"/>
      <c r="INW19" s="97"/>
      <c r="INX19" s="97"/>
      <c r="INY19" s="97"/>
      <c r="INZ19" s="97"/>
      <c r="IOA19" s="97"/>
      <c r="IOB19" s="97"/>
      <c r="IOC19" s="97"/>
      <c r="IOD19" s="97"/>
      <c r="IOE19" s="97"/>
      <c r="IOF19" s="97"/>
      <c r="IOG19" s="97"/>
      <c r="IOH19" s="97"/>
      <c r="IOI19" s="97"/>
      <c r="IOJ19" s="97"/>
      <c r="IOK19" s="97"/>
      <c r="IOL19" s="97"/>
      <c r="IOM19" s="97"/>
      <c r="ION19" s="97"/>
      <c r="IOO19" s="97"/>
      <c r="IOP19" s="97"/>
      <c r="IOQ19" s="97"/>
      <c r="IOR19" s="97"/>
      <c r="IOS19" s="97"/>
      <c r="IOT19" s="97"/>
      <c r="IOU19" s="97"/>
      <c r="IOV19" s="97"/>
      <c r="IOW19" s="97"/>
      <c r="IOX19" s="97"/>
      <c r="IOY19" s="97"/>
      <c r="IOZ19" s="97"/>
      <c r="IPA19" s="97"/>
      <c r="IPB19" s="97"/>
      <c r="IPC19" s="97"/>
      <c r="IPD19" s="97"/>
      <c r="IPE19" s="97"/>
      <c r="IPF19" s="97"/>
      <c r="IPG19" s="97"/>
      <c r="IPH19" s="97"/>
      <c r="IPI19" s="97"/>
      <c r="IPJ19" s="97"/>
      <c r="IPK19" s="97"/>
      <c r="IPL19" s="97"/>
      <c r="IPM19" s="97"/>
      <c r="IPN19" s="97"/>
      <c r="IPO19" s="97"/>
      <c r="IPP19" s="97"/>
      <c r="IPQ19" s="97"/>
      <c r="IPR19" s="97"/>
      <c r="IPS19" s="97"/>
      <c r="IPT19" s="97"/>
      <c r="IPU19" s="97"/>
      <c r="IPV19" s="97"/>
      <c r="IPW19" s="97"/>
      <c r="IPX19" s="97"/>
      <c r="IPY19" s="97"/>
      <c r="IPZ19" s="97"/>
      <c r="IQA19" s="97"/>
      <c r="IQB19" s="97"/>
      <c r="IQC19" s="97"/>
      <c r="IQD19" s="97"/>
      <c r="IQE19" s="97"/>
      <c r="IQF19" s="97"/>
      <c r="IQG19" s="97"/>
      <c r="IQH19" s="97"/>
      <c r="IQI19" s="97"/>
      <c r="IQJ19" s="97"/>
      <c r="IQK19" s="97"/>
      <c r="IQL19" s="97"/>
      <c r="IQM19" s="97"/>
      <c r="IQN19" s="97"/>
      <c r="IQO19" s="97"/>
      <c r="IQP19" s="97"/>
      <c r="IQQ19" s="97"/>
      <c r="IQR19" s="97"/>
      <c r="IQS19" s="97"/>
      <c r="IQT19" s="97"/>
      <c r="IQU19" s="97"/>
      <c r="IQV19" s="97"/>
      <c r="IQW19" s="97"/>
      <c r="IQX19" s="97"/>
      <c r="IQY19" s="97"/>
      <c r="IQZ19" s="97"/>
      <c r="IRA19" s="97"/>
      <c r="IRB19" s="97"/>
      <c r="IRC19" s="97"/>
      <c r="IRD19" s="97"/>
      <c r="IRE19" s="97"/>
      <c r="IRF19" s="97"/>
      <c r="IRG19" s="97"/>
      <c r="IRH19" s="97"/>
      <c r="IRI19" s="97"/>
      <c r="IRJ19" s="97"/>
      <c r="IRK19" s="97"/>
      <c r="IRL19" s="97"/>
      <c r="IRM19" s="97"/>
      <c r="IRN19" s="97"/>
      <c r="IRO19" s="97"/>
      <c r="IRP19" s="97"/>
      <c r="IRQ19" s="97"/>
      <c r="IRR19" s="97"/>
      <c r="IRS19" s="97"/>
      <c r="IRT19" s="97"/>
      <c r="IRU19" s="97"/>
      <c r="IRV19" s="97"/>
      <c r="IRW19" s="97"/>
      <c r="IRX19" s="97"/>
      <c r="IRY19" s="97"/>
      <c r="IRZ19" s="97"/>
      <c r="ISA19" s="97"/>
      <c r="ISB19" s="97"/>
      <c r="ISC19" s="97"/>
      <c r="ISD19" s="97"/>
      <c r="ISE19" s="97"/>
      <c r="ISF19" s="97"/>
      <c r="ISG19" s="97"/>
      <c r="ISH19" s="97"/>
      <c r="ISI19" s="97"/>
      <c r="ISJ19" s="97"/>
      <c r="ISK19" s="97"/>
      <c r="ISL19" s="97"/>
      <c r="ISM19" s="97"/>
      <c r="ISN19" s="97"/>
      <c r="ISO19" s="97"/>
      <c r="ISP19" s="97"/>
      <c r="ISQ19" s="97"/>
      <c r="ISR19" s="97"/>
      <c r="ISS19" s="97"/>
      <c r="IST19" s="97"/>
      <c r="ISU19" s="97"/>
      <c r="ISV19" s="97"/>
      <c r="ISW19" s="97"/>
      <c r="ISX19" s="97"/>
      <c r="ISY19" s="97"/>
      <c r="ISZ19" s="97"/>
      <c r="ITA19" s="97"/>
      <c r="ITB19" s="97"/>
      <c r="ITC19" s="97"/>
      <c r="ITD19" s="97"/>
      <c r="ITE19" s="97"/>
      <c r="ITF19" s="97"/>
      <c r="ITG19" s="97"/>
      <c r="ITH19" s="97"/>
      <c r="ITI19" s="97"/>
      <c r="ITJ19" s="97"/>
      <c r="ITK19" s="97"/>
      <c r="ITL19" s="97"/>
      <c r="ITM19" s="97"/>
      <c r="ITN19" s="97"/>
      <c r="ITO19" s="97"/>
      <c r="ITP19" s="97"/>
      <c r="ITQ19" s="97"/>
      <c r="ITR19" s="97"/>
      <c r="ITS19" s="97"/>
      <c r="ITT19" s="97"/>
      <c r="ITU19" s="97"/>
      <c r="ITV19" s="97"/>
      <c r="ITW19" s="97"/>
      <c r="ITX19" s="97"/>
      <c r="ITY19" s="97"/>
      <c r="ITZ19" s="97"/>
      <c r="IUA19" s="97"/>
      <c r="IUB19" s="97"/>
      <c r="IUC19" s="97"/>
      <c r="IUD19" s="97"/>
      <c r="IUE19" s="97"/>
      <c r="IUF19" s="97"/>
      <c r="IUG19" s="97"/>
      <c r="IUH19" s="97"/>
      <c r="IUI19" s="97"/>
      <c r="IUJ19" s="97"/>
      <c r="IUV19" s="97"/>
      <c r="IUW19" s="97"/>
      <c r="IUX19" s="97"/>
      <c r="IUY19" s="97"/>
      <c r="IUZ19" s="97"/>
      <c r="IVA19" s="97"/>
      <c r="IVB19" s="97"/>
      <c r="IVC19" s="97"/>
      <c r="IVD19" s="97"/>
      <c r="IVE19" s="97"/>
      <c r="IVF19" s="97"/>
      <c r="IVG19" s="97"/>
      <c r="IVH19" s="97"/>
      <c r="IVI19" s="97"/>
      <c r="IVJ19" s="97"/>
      <c r="IVK19" s="97"/>
      <c r="IVL19" s="97"/>
      <c r="IVM19" s="97"/>
      <c r="IVN19" s="97"/>
      <c r="IVO19" s="97"/>
      <c r="IVP19" s="97"/>
      <c r="IVQ19" s="97"/>
      <c r="IVR19" s="97"/>
      <c r="IVS19" s="97"/>
      <c r="IVT19" s="97"/>
      <c r="IVU19" s="97"/>
      <c r="IVV19" s="97"/>
      <c r="IVW19" s="97"/>
      <c r="IVX19" s="97"/>
      <c r="IVY19" s="97"/>
      <c r="IVZ19" s="97"/>
      <c r="IWA19" s="97"/>
      <c r="IWB19" s="97"/>
      <c r="IWC19" s="97"/>
      <c r="IWD19" s="97"/>
      <c r="IWE19" s="97"/>
      <c r="IWF19" s="97"/>
      <c r="IWG19" s="97"/>
      <c r="IWH19" s="97"/>
      <c r="IWI19" s="97"/>
      <c r="IWJ19" s="97"/>
      <c r="IWK19" s="97"/>
      <c r="IWL19" s="97"/>
      <c r="IWM19" s="97"/>
      <c r="IWN19" s="97"/>
      <c r="IWO19" s="97"/>
      <c r="IWP19" s="97"/>
      <c r="IWQ19" s="97"/>
      <c r="IWR19" s="97"/>
      <c r="IWS19" s="97"/>
      <c r="IWT19" s="97"/>
      <c r="IWU19" s="97"/>
      <c r="IWV19" s="97"/>
      <c r="IWW19" s="97"/>
      <c r="IWX19" s="97"/>
      <c r="IWY19" s="97"/>
      <c r="IWZ19" s="97"/>
      <c r="IXA19" s="97"/>
      <c r="IXB19" s="97"/>
      <c r="IXC19" s="97"/>
      <c r="IXD19" s="97"/>
      <c r="IXE19" s="97"/>
      <c r="IXF19" s="97"/>
      <c r="IXG19" s="97"/>
      <c r="IXH19" s="97"/>
      <c r="IXI19" s="97"/>
      <c r="IXJ19" s="97"/>
      <c r="IXK19" s="97"/>
      <c r="IXL19" s="97"/>
      <c r="IXM19" s="97"/>
      <c r="IXN19" s="97"/>
      <c r="IXO19" s="97"/>
      <c r="IXP19" s="97"/>
      <c r="IXQ19" s="97"/>
      <c r="IXR19" s="97"/>
      <c r="IXS19" s="97"/>
      <c r="IXT19" s="97"/>
      <c r="IXU19" s="97"/>
      <c r="IXV19" s="97"/>
      <c r="IXW19" s="97"/>
      <c r="IXX19" s="97"/>
      <c r="IXY19" s="97"/>
      <c r="IXZ19" s="97"/>
      <c r="IYA19" s="97"/>
      <c r="IYB19" s="97"/>
      <c r="IYC19" s="97"/>
      <c r="IYD19" s="97"/>
      <c r="IYE19" s="97"/>
      <c r="IYF19" s="97"/>
      <c r="IYG19" s="97"/>
      <c r="IYH19" s="97"/>
      <c r="IYI19" s="97"/>
      <c r="IYJ19" s="97"/>
      <c r="IYK19" s="97"/>
      <c r="IYL19" s="97"/>
      <c r="IYM19" s="97"/>
      <c r="IYN19" s="97"/>
      <c r="IYO19" s="97"/>
      <c r="IYP19" s="97"/>
      <c r="IYQ19" s="97"/>
      <c r="IYR19" s="97"/>
      <c r="IYS19" s="97"/>
      <c r="IYT19" s="97"/>
      <c r="IYU19" s="97"/>
      <c r="IYV19" s="97"/>
      <c r="IYW19" s="97"/>
      <c r="IYX19" s="97"/>
      <c r="IYY19" s="97"/>
      <c r="IYZ19" s="97"/>
      <c r="IZA19" s="97"/>
      <c r="IZB19" s="97"/>
      <c r="IZC19" s="97"/>
      <c r="IZD19" s="97"/>
      <c r="IZE19" s="97"/>
      <c r="IZF19" s="97"/>
      <c r="IZG19" s="97"/>
      <c r="IZH19" s="97"/>
      <c r="IZI19" s="97"/>
      <c r="IZJ19" s="97"/>
      <c r="IZK19" s="97"/>
      <c r="IZL19" s="97"/>
      <c r="IZM19" s="97"/>
      <c r="IZN19" s="97"/>
      <c r="IZO19" s="97"/>
      <c r="IZP19" s="97"/>
      <c r="IZQ19" s="97"/>
      <c r="IZR19" s="97"/>
      <c r="IZS19" s="97"/>
      <c r="IZT19" s="97"/>
      <c r="IZU19" s="97"/>
      <c r="IZV19" s="97"/>
      <c r="IZW19" s="97"/>
      <c r="IZX19" s="97"/>
      <c r="IZY19" s="97"/>
      <c r="IZZ19" s="97"/>
      <c r="JAA19" s="97"/>
      <c r="JAB19" s="97"/>
      <c r="JAC19" s="97"/>
      <c r="JAD19" s="97"/>
      <c r="JAE19" s="97"/>
      <c r="JAF19" s="97"/>
      <c r="JAG19" s="97"/>
      <c r="JAH19" s="97"/>
      <c r="JAI19" s="97"/>
      <c r="JAJ19" s="97"/>
      <c r="JAK19" s="97"/>
      <c r="JAL19" s="97"/>
      <c r="JAM19" s="97"/>
      <c r="JAN19" s="97"/>
      <c r="JAO19" s="97"/>
      <c r="JAP19" s="97"/>
      <c r="JAQ19" s="97"/>
      <c r="JAR19" s="97"/>
      <c r="JAS19" s="97"/>
      <c r="JAT19" s="97"/>
      <c r="JAU19" s="97"/>
      <c r="JAV19" s="97"/>
      <c r="JAW19" s="97"/>
      <c r="JAX19" s="97"/>
      <c r="JAY19" s="97"/>
      <c r="JAZ19" s="97"/>
      <c r="JBA19" s="97"/>
      <c r="JBB19" s="97"/>
      <c r="JBC19" s="97"/>
      <c r="JBD19" s="97"/>
      <c r="JBE19" s="97"/>
      <c r="JBF19" s="97"/>
      <c r="JBG19" s="97"/>
      <c r="JBH19" s="97"/>
      <c r="JBI19" s="97"/>
      <c r="JBJ19" s="97"/>
      <c r="JBK19" s="97"/>
      <c r="JBL19" s="97"/>
      <c r="JBM19" s="97"/>
      <c r="JBN19" s="97"/>
      <c r="JBO19" s="97"/>
      <c r="JBP19" s="97"/>
      <c r="JBQ19" s="97"/>
      <c r="JBR19" s="97"/>
      <c r="JBS19" s="97"/>
      <c r="JBT19" s="97"/>
      <c r="JBU19" s="97"/>
      <c r="JBV19" s="97"/>
      <c r="JBW19" s="97"/>
      <c r="JBX19" s="97"/>
      <c r="JBY19" s="97"/>
      <c r="JBZ19" s="97"/>
      <c r="JCA19" s="97"/>
      <c r="JCB19" s="97"/>
      <c r="JCC19" s="97"/>
      <c r="JCD19" s="97"/>
      <c r="JCE19" s="97"/>
      <c r="JCF19" s="97"/>
      <c r="JCG19" s="97"/>
      <c r="JCH19" s="97"/>
      <c r="JCI19" s="97"/>
      <c r="JCJ19" s="97"/>
      <c r="JCK19" s="97"/>
      <c r="JCL19" s="97"/>
      <c r="JCM19" s="97"/>
      <c r="JCN19" s="97"/>
      <c r="JCO19" s="97"/>
      <c r="JCP19" s="97"/>
      <c r="JCQ19" s="97"/>
      <c r="JCR19" s="97"/>
      <c r="JCS19" s="97"/>
      <c r="JCT19" s="97"/>
      <c r="JCU19" s="97"/>
      <c r="JCV19" s="97"/>
      <c r="JCW19" s="97"/>
      <c r="JCX19" s="97"/>
      <c r="JCY19" s="97"/>
      <c r="JCZ19" s="97"/>
      <c r="JDA19" s="97"/>
      <c r="JDB19" s="97"/>
      <c r="JDC19" s="97"/>
      <c r="JDD19" s="97"/>
      <c r="JDE19" s="97"/>
      <c r="JDF19" s="97"/>
      <c r="JDG19" s="97"/>
      <c r="JDH19" s="97"/>
      <c r="JDI19" s="97"/>
      <c r="JDJ19" s="97"/>
      <c r="JDK19" s="97"/>
      <c r="JDL19" s="97"/>
      <c r="JDM19" s="97"/>
      <c r="JDN19" s="97"/>
      <c r="JDO19" s="97"/>
      <c r="JDP19" s="97"/>
      <c r="JDQ19" s="97"/>
      <c r="JDR19" s="97"/>
      <c r="JDS19" s="97"/>
      <c r="JDT19" s="97"/>
      <c r="JDU19" s="97"/>
      <c r="JDV19" s="97"/>
      <c r="JDW19" s="97"/>
      <c r="JDX19" s="97"/>
      <c r="JDY19" s="97"/>
      <c r="JDZ19" s="97"/>
      <c r="JEA19" s="97"/>
      <c r="JEB19" s="97"/>
      <c r="JEC19" s="97"/>
      <c r="JED19" s="97"/>
      <c r="JEE19" s="97"/>
      <c r="JEF19" s="97"/>
      <c r="JER19" s="97"/>
      <c r="JES19" s="97"/>
      <c r="JET19" s="97"/>
      <c r="JEU19" s="97"/>
      <c r="JEV19" s="97"/>
      <c r="JEW19" s="97"/>
      <c r="JEX19" s="97"/>
      <c r="JEY19" s="97"/>
      <c r="JEZ19" s="97"/>
      <c r="JFA19" s="97"/>
      <c r="JFB19" s="97"/>
      <c r="JFC19" s="97"/>
      <c r="JFD19" s="97"/>
      <c r="JFE19" s="97"/>
      <c r="JFF19" s="97"/>
      <c r="JFG19" s="97"/>
      <c r="JFH19" s="97"/>
      <c r="JFI19" s="97"/>
      <c r="JFJ19" s="97"/>
      <c r="JFK19" s="97"/>
      <c r="JFL19" s="97"/>
      <c r="JFM19" s="97"/>
      <c r="JFN19" s="97"/>
      <c r="JFO19" s="97"/>
      <c r="JFP19" s="97"/>
      <c r="JFQ19" s="97"/>
      <c r="JFR19" s="97"/>
      <c r="JFS19" s="97"/>
      <c r="JFT19" s="97"/>
      <c r="JFU19" s="97"/>
      <c r="JFV19" s="97"/>
      <c r="JFW19" s="97"/>
      <c r="JFX19" s="97"/>
      <c r="JFY19" s="97"/>
      <c r="JFZ19" s="97"/>
      <c r="JGA19" s="97"/>
      <c r="JGB19" s="97"/>
      <c r="JGC19" s="97"/>
      <c r="JGD19" s="97"/>
      <c r="JGE19" s="97"/>
      <c r="JGF19" s="97"/>
      <c r="JGG19" s="97"/>
      <c r="JGH19" s="97"/>
      <c r="JGI19" s="97"/>
      <c r="JGJ19" s="97"/>
      <c r="JGK19" s="97"/>
      <c r="JGL19" s="97"/>
      <c r="JGM19" s="97"/>
      <c r="JGN19" s="97"/>
      <c r="JGO19" s="97"/>
      <c r="JGP19" s="97"/>
      <c r="JGQ19" s="97"/>
      <c r="JGR19" s="97"/>
      <c r="JGS19" s="97"/>
      <c r="JGT19" s="97"/>
      <c r="JGU19" s="97"/>
      <c r="JGV19" s="97"/>
      <c r="JGW19" s="97"/>
      <c r="JGX19" s="97"/>
      <c r="JGY19" s="97"/>
      <c r="JGZ19" s="97"/>
      <c r="JHA19" s="97"/>
      <c r="JHB19" s="97"/>
      <c r="JHC19" s="97"/>
      <c r="JHD19" s="97"/>
      <c r="JHE19" s="97"/>
      <c r="JHF19" s="97"/>
      <c r="JHG19" s="97"/>
      <c r="JHH19" s="97"/>
      <c r="JHI19" s="97"/>
      <c r="JHJ19" s="97"/>
      <c r="JHK19" s="97"/>
      <c r="JHL19" s="97"/>
      <c r="JHM19" s="97"/>
      <c r="JHN19" s="97"/>
      <c r="JHO19" s="97"/>
      <c r="JHP19" s="97"/>
      <c r="JHQ19" s="97"/>
      <c r="JHR19" s="97"/>
      <c r="JHS19" s="97"/>
      <c r="JHT19" s="97"/>
      <c r="JHU19" s="97"/>
      <c r="JHV19" s="97"/>
      <c r="JHW19" s="97"/>
      <c r="JHX19" s="97"/>
      <c r="JHY19" s="97"/>
      <c r="JHZ19" s="97"/>
      <c r="JIA19" s="97"/>
      <c r="JIB19" s="97"/>
      <c r="JIC19" s="97"/>
      <c r="JID19" s="97"/>
      <c r="JIE19" s="97"/>
      <c r="JIF19" s="97"/>
      <c r="JIG19" s="97"/>
      <c r="JIH19" s="97"/>
      <c r="JII19" s="97"/>
      <c r="JIJ19" s="97"/>
      <c r="JIK19" s="97"/>
      <c r="JIL19" s="97"/>
      <c r="JIM19" s="97"/>
      <c r="JIN19" s="97"/>
      <c r="JIO19" s="97"/>
      <c r="JIP19" s="97"/>
      <c r="JIQ19" s="97"/>
      <c r="JIR19" s="97"/>
      <c r="JIS19" s="97"/>
      <c r="JIT19" s="97"/>
      <c r="JIU19" s="97"/>
      <c r="JIV19" s="97"/>
      <c r="JIW19" s="97"/>
      <c r="JIX19" s="97"/>
      <c r="JIY19" s="97"/>
      <c r="JIZ19" s="97"/>
      <c r="JJA19" s="97"/>
      <c r="JJB19" s="97"/>
      <c r="JJC19" s="97"/>
      <c r="JJD19" s="97"/>
      <c r="JJE19" s="97"/>
      <c r="JJF19" s="97"/>
      <c r="JJG19" s="97"/>
      <c r="JJH19" s="97"/>
      <c r="JJI19" s="97"/>
      <c r="JJJ19" s="97"/>
      <c r="JJK19" s="97"/>
      <c r="JJL19" s="97"/>
      <c r="JJM19" s="97"/>
      <c r="JJN19" s="97"/>
      <c r="JJO19" s="97"/>
      <c r="JJP19" s="97"/>
      <c r="JJQ19" s="97"/>
      <c r="JJR19" s="97"/>
      <c r="JJS19" s="97"/>
      <c r="JJT19" s="97"/>
      <c r="JJU19" s="97"/>
      <c r="JJV19" s="97"/>
      <c r="JJW19" s="97"/>
      <c r="JJX19" s="97"/>
      <c r="JJY19" s="97"/>
      <c r="JJZ19" s="97"/>
      <c r="JKA19" s="97"/>
      <c r="JKB19" s="97"/>
      <c r="JKC19" s="97"/>
      <c r="JKD19" s="97"/>
      <c r="JKE19" s="97"/>
      <c r="JKF19" s="97"/>
      <c r="JKG19" s="97"/>
      <c r="JKH19" s="97"/>
      <c r="JKI19" s="97"/>
      <c r="JKJ19" s="97"/>
      <c r="JKK19" s="97"/>
      <c r="JKL19" s="97"/>
      <c r="JKM19" s="97"/>
      <c r="JKN19" s="97"/>
      <c r="JKO19" s="97"/>
      <c r="JKP19" s="97"/>
      <c r="JKQ19" s="97"/>
      <c r="JKR19" s="97"/>
      <c r="JKS19" s="97"/>
      <c r="JKT19" s="97"/>
      <c r="JKU19" s="97"/>
      <c r="JKV19" s="97"/>
      <c r="JKW19" s="97"/>
      <c r="JKX19" s="97"/>
      <c r="JKY19" s="97"/>
      <c r="JKZ19" s="97"/>
      <c r="JLA19" s="97"/>
      <c r="JLB19" s="97"/>
      <c r="JLC19" s="97"/>
      <c r="JLD19" s="97"/>
      <c r="JLE19" s="97"/>
      <c r="JLF19" s="97"/>
      <c r="JLG19" s="97"/>
      <c r="JLH19" s="97"/>
      <c r="JLI19" s="97"/>
      <c r="JLJ19" s="97"/>
      <c r="JLK19" s="97"/>
      <c r="JLL19" s="97"/>
      <c r="JLM19" s="97"/>
      <c r="JLN19" s="97"/>
      <c r="JLO19" s="97"/>
      <c r="JLP19" s="97"/>
      <c r="JLQ19" s="97"/>
      <c r="JLR19" s="97"/>
      <c r="JLS19" s="97"/>
      <c r="JLT19" s="97"/>
      <c r="JLU19" s="97"/>
      <c r="JLV19" s="97"/>
      <c r="JLW19" s="97"/>
      <c r="JLX19" s="97"/>
      <c r="JLY19" s="97"/>
      <c r="JLZ19" s="97"/>
      <c r="JMA19" s="97"/>
      <c r="JMB19" s="97"/>
      <c r="JMC19" s="97"/>
      <c r="JMD19" s="97"/>
      <c r="JME19" s="97"/>
      <c r="JMF19" s="97"/>
      <c r="JMG19" s="97"/>
      <c r="JMH19" s="97"/>
      <c r="JMI19" s="97"/>
      <c r="JMJ19" s="97"/>
      <c r="JMK19" s="97"/>
      <c r="JML19" s="97"/>
      <c r="JMM19" s="97"/>
      <c r="JMN19" s="97"/>
      <c r="JMO19" s="97"/>
      <c r="JMP19" s="97"/>
      <c r="JMQ19" s="97"/>
      <c r="JMR19" s="97"/>
      <c r="JMS19" s="97"/>
      <c r="JMT19" s="97"/>
      <c r="JMU19" s="97"/>
      <c r="JMV19" s="97"/>
      <c r="JMW19" s="97"/>
      <c r="JMX19" s="97"/>
      <c r="JMY19" s="97"/>
      <c r="JMZ19" s="97"/>
      <c r="JNA19" s="97"/>
      <c r="JNB19" s="97"/>
      <c r="JNC19" s="97"/>
      <c r="JND19" s="97"/>
      <c r="JNE19" s="97"/>
      <c r="JNF19" s="97"/>
      <c r="JNG19" s="97"/>
      <c r="JNH19" s="97"/>
      <c r="JNI19" s="97"/>
      <c r="JNJ19" s="97"/>
      <c r="JNK19" s="97"/>
      <c r="JNL19" s="97"/>
      <c r="JNM19" s="97"/>
      <c r="JNN19" s="97"/>
      <c r="JNO19" s="97"/>
      <c r="JNP19" s="97"/>
      <c r="JNQ19" s="97"/>
      <c r="JNR19" s="97"/>
      <c r="JNS19" s="97"/>
      <c r="JNT19" s="97"/>
      <c r="JNU19" s="97"/>
      <c r="JNV19" s="97"/>
      <c r="JNW19" s="97"/>
      <c r="JNX19" s="97"/>
      <c r="JNY19" s="97"/>
      <c r="JNZ19" s="97"/>
      <c r="JOA19" s="97"/>
      <c r="JOB19" s="97"/>
      <c r="JON19" s="97"/>
      <c r="JOO19" s="97"/>
      <c r="JOP19" s="97"/>
      <c r="JOQ19" s="97"/>
      <c r="JOR19" s="97"/>
      <c r="JOS19" s="97"/>
      <c r="JOT19" s="97"/>
      <c r="JOU19" s="97"/>
      <c r="JOV19" s="97"/>
      <c r="JOW19" s="97"/>
      <c r="JOX19" s="97"/>
      <c r="JOY19" s="97"/>
      <c r="JOZ19" s="97"/>
      <c r="JPA19" s="97"/>
      <c r="JPB19" s="97"/>
      <c r="JPC19" s="97"/>
      <c r="JPD19" s="97"/>
      <c r="JPE19" s="97"/>
      <c r="JPF19" s="97"/>
      <c r="JPG19" s="97"/>
      <c r="JPH19" s="97"/>
      <c r="JPI19" s="97"/>
      <c r="JPJ19" s="97"/>
      <c r="JPK19" s="97"/>
      <c r="JPL19" s="97"/>
      <c r="JPM19" s="97"/>
      <c r="JPN19" s="97"/>
      <c r="JPO19" s="97"/>
      <c r="JPP19" s="97"/>
      <c r="JPQ19" s="97"/>
      <c r="JPR19" s="97"/>
      <c r="JPS19" s="97"/>
      <c r="JPT19" s="97"/>
      <c r="JPU19" s="97"/>
      <c r="JPV19" s="97"/>
      <c r="JPW19" s="97"/>
      <c r="JPX19" s="97"/>
      <c r="JPY19" s="97"/>
      <c r="JPZ19" s="97"/>
      <c r="JQA19" s="97"/>
      <c r="JQB19" s="97"/>
      <c r="JQC19" s="97"/>
      <c r="JQD19" s="97"/>
      <c r="JQE19" s="97"/>
      <c r="JQF19" s="97"/>
      <c r="JQG19" s="97"/>
      <c r="JQH19" s="97"/>
      <c r="JQI19" s="97"/>
      <c r="JQJ19" s="97"/>
      <c r="JQK19" s="97"/>
      <c r="JQL19" s="97"/>
      <c r="JQM19" s="97"/>
      <c r="JQN19" s="97"/>
      <c r="JQO19" s="97"/>
      <c r="JQP19" s="97"/>
      <c r="JQQ19" s="97"/>
      <c r="JQR19" s="97"/>
      <c r="JQS19" s="97"/>
      <c r="JQT19" s="97"/>
      <c r="JQU19" s="97"/>
      <c r="JQV19" s="97"/>
      <c r="JQW19" s="97"/>
      <c r="JQX19" s="97"/>
      <c r="JQY19" s="97"/>
      <c r="JQZ19" s="97"/>
      <c r="JRA19" s="97"/>
      <c r="JRB19" s="97"/>
      <c r="JRC19" s="97"/>
      <c r="JRD19" s="97"/>
      <c r="JRE19" s="97"/>
      <c r="JRF19" s="97"/>
      <c r="JRG19" s="97"/>
      <c r="JRH19" s="97"/>
      <c r="JRI19" s="97"/>
      <c r="JRJ19" s="97"/>
      <c r="JRK19" s="97"/>
      <c r="JRL19" s="97"/>
      <c r="JRM19" s="97"/>
      <c r="JRN19" s="97"/>
      <c r="JRO19" s="97"/>
      <c r="JRP19" s="97"/>
      <c r="JRQ19" s="97"/>
      <c r="JRR19" s="97"/>
      <c r="JRS19" s="97"/>
      <c r="JRT19" s="97"/>
      <c r="JRU19" s="97"/>
      <c r="JRV19" s="97"/>
      <c r="JRW19" s="97"/>
      <c r="JRX19" s="97"/>
      <c r="JRY19" s="97"/>
      <c r="JRZ19" s="97"/>
      <c r="JSA19" s="97"/>
      <c r="JSB19" s="97"/>
      <c r="JSC19" s="97"/>
      <c r="JSD19" s="97"/>
      <c r="JSE19" s="97"/>
      <c r="JSF19" s="97"/>
      <c r="JSG19" s="97"/>
      <c r="JSH19" s="97"/>
      <c r="JSI19" s="97"/>
      <c r="JSJ19" s="97"/>
      <c r="JSK19" s="97"/>
      <c r="JSL19" s="97"/>
      <c r="JSM19" s="97"/>
      <c r="JSN19" s="97"/>
      <c r="JSO19" s="97"/>
      <c r="JSP19" s="97"/>
      <c r="JSQ19" s="97"/>
      <c r="JSR19" s="97"/>
      <c r="JSS19" s="97"/>
      <c r="JST19" s="97"/>
      <c r="JSU19" s="97"/>
      <c r="JSV19" s="97"/>
      <c r="JSW19" s="97"/>
      <c r="JSX19" s="97"/>
      <c r="JSY19" s="97"/>
      <c r="JSZ19" s="97"/>
      <c r="JTA19" s="97"/>
      <c r="JTB19" s="97"/>
      <c r="JTC19" s="97"/>
      <c r="JTD19" s="97"/>
      <c r="JTE19" s="97"/>
      <c r="JTF19" s="97"/>
      <c r="JTG19" s="97"/>
      <c r="JTH19" s="97"/>
      <c r="JTI19" s="97"/>
      <c r="JTJ19" s="97"/>
      <c r="JTK19" s="97"/>
      <c r="JTL19" s="97"/>
      <c r="JTM19" s="97"/>
      <c r="JTN19" s="97"/>
      <c r="JTO19" s="97"/>
      <c r="JTP19" s="97"/>
      <c r="JTQ19" s="97"/>
      <c r="JTR19" s="97"/>
      <c r="JTS19" s="97"/>
      <c r="JTT19" s="97"/>
      <c r="JTU19" s="97"/>
      <c r="JTV19" s="97"/>
      <c r="JTW19" s="97"/>
      <c r="JTX19" s="97"/>
      <c r="JTY19" s="97"/>
      <c r="JTZ19" s="97"/>
      <c r="JUA19" s="97"/>
      <c r="JUB19" s="97"/>
      <c r="JUC19" s="97"/>
      <c r="JUD19" s="97"/>
      <c r="JUE19" s="97"/>
      <c r="JUF19" s="97"/>
      <c r="JUG19" s="97"/>
      <c r="JUH19" s="97"/>
      <c r="JUI19" s="97"/>
      <c r="JUJ19" s="97"/>
      <c r="JUK19" s="97"/>
      <c r="JUL19" s="97"/>
      <c r="JUM19" s="97"/>
      <c r="JUN19" s="97"/>
      <c r="JUO19" s="97"/>
      <c r="JUP19" s="97"/>
      <c r="JUQ19" s="97"/>
      <c r="JUR19" s="97"/>
      <c r="JUS19" s="97"/>
      <c r="JUT19" s="97"/>
      <c r="JUU19" s="97"/>
      <c r="JUV19" s="97"/>
      <c r="JUW19" s="97"/>
      <c r="JUX19" s="97"/>
      <c r="JUY19" s="97"/>
      <c r="JUZ19" s="97"/>
      <c r="JVA19" s="97"/>
      <c r="JVB19" s="97"/>
      <c r="JVC19" s="97"/>
      <c r="JVD19" s="97"/>
      <c r="JVE19" s="97"/>
      <c r="JVF19" s="97"/>
      <c r="JVG19" s="97"/>
      <c r="JVH19" s="97"/>
      <c r="JVI19" s="97"/>
      <c r="JVJ19" s="97"/>
      <c r="JVK19" s="97"/>
      <c r="JVL19" s="97"/>
      <c r="JVM19" s="97"/>
      <c r="JVN19" s="97"/>
      <c r="JVO19" s="97"/>
      <c r="JVP19" s="97"/>
      <c r="JVQ19" s="97"/>
      <c r="JVR19" s="97"/>
      <c r="JVS19" s="97"/>
      <c r="JVT19" s="97"/>
      <c r="JVU19" s="97"/>
      <c r="JVV19" s="97"/>
      <c r="JVW19" s="97"/>
      <c r="JVX19" s="97"/>
      <c r="JVY19" s="97"/>
      <c r="JVZ19" s="97"/>
      <c r="JWA19" s="97"/>
      <c r="JWB19" s="97"/>
      <c r="JWC19" s="97"/>
      <c r="JWD19" s="97"/>
      <c r="JWE19" s="97"/>
      <c r="JWF19" s="97"/>
      <c r="JWG19" s="97"/>
      <c r="JWH19" s="97"/>
      <c r="JWI19" s="97"/>
      <c r="JWJ19" s="97"/>
      <c r="JWK19" s="97"/>
      <c r="JWL19" s="97"/>
      <c r="JWM19" s="97"/>
      <c r="JWN19" s="97"/>
      <c r="JWO19" s="97"/>
      <c r="JWP19" s="97"/>
      <c r="JWQ19" s="97"/>
      <c r="JWR19" s="97"/>
      <c r="JWS19" s="97"/>
      <c r="JWT19" s="97"/>
      <c r="JWU19" s="97"/>
      <c r="JWV19" s="97"/>
      <c r="JWW19" s="97"/>
      <c r="JWX19" s="97"/>
      <c r="JWY19" s="97"/>
      <c r="JWZ19" s="97"/>
      <c r="JXA19" s="97"/>
      <c r="JXB19" s="97"/>
      <c r="JXC19" s="97"/>
      <c r="JXD19" s="97"/>
      <c r="JXE19" s="97"/>
      <c r="JXF19" s="97"/>
      <c r="JXG19" s="97"/>
      <c r="JXH19" s="97"/>
      <c r="JXI19" s="97"/>
      <c r="JXJ19" s="97"/>
      <c r="JXK19" s="97"/>
      <c r="JXL19" s="97"/>
      <c r="JXM19" s="97"/>
      <c r="JXN19" s="97"/>
      <c r="JXO19" s="97"/>
      <c r="JXP19" s="97"/>
      <c r="JXQ19" s="97"/>
      <c r="JXR19" s="97"/>
      <c r="JXS19" s="97"/>
      <c r="JXT19" s="97"/>
      <c r="JXU19" s="97"/>
      <c r="JXV19" s="97"/>
      <c r="JXW19" s="97"/>
      <c r="JXX19" s="97"/>
      <c r="JYJ19" s="97"/>
      <c r="JYK19" s="97"/>
      <c r="JYL19" s="97"/>
      <c r="JYM19" s="97"/>
      <c r="JYN19" s="97"/>
      <c r="JYO19" s="97"/>
      <c r="JYP19" s="97"/>
      <c r="JYQ19" s="97"/>
      <c r="JYR19" s="97"/>
      <c r="JYS19" s="97"/>
      <c r="JYT19" s="97"/>
      <c r="JYU19" s="97"/>
      <c r="JYV19" s="97"/>
      <c r="JYW19" s="97"/>
      <c r="JYX19" s="97"/>
      <c r="JYY19" s="97"/>
      <c r="JYZ19" s="97"/>
      <c r="JZA19" s="97"/>
      <c r="JZB19" s="97"/>
      <c r="JZC19" s="97"/>
      <c r="JZD19" s="97"/>
      <c r="JZE19" s="97"/>
      <c r="JZF19" s="97"/>
      <c r="JZG19" s="97"/>
      <c r="JZH19" s="97"/>
      <c r="JZI19" s="97"/>
      <c r="JZJ19" s="97"/>
      <c r="JZK19" s="97"/>
      <c r="JZL19" s="97"/>
      <c r="JZM19" s="97"/>
      <c r="JZN19" s="97"/>
      <c r="JZO19" s="97"/>
      <c r="JZP19" s="97"/>
      <c r="JZQ19" s="97"/>
      <c r="JZR19" s="97"/>
      <c r="JZS19" s="97"/>
      <c r="JZT19" s="97"/>
      <c r="JZU19" s="97"/>
      <c r="JZV19" s="97"/>
      <c r="JZW19" s="97"/>
      <c r="JZX19" s="97"/>
      <c r="JZY19" s="97"/>
      <c r="JZZ19" s="97"/>
      <c r="KAA19" s="97"/>
      <c r="KAB19" s="97"/>
      <c r="KAC19" s="97"/>
      <c r="KAD19" s="97"/>
      <c r="KAE19" s="97"/>
      <c r="KAF19" s="97"/>
      <c r="KAG19" s="97"/>
      <c r="KAH19" s="97"/>
      <c r="KAI19" s="97"/>
      <c r="KAJ19" s="97"/>
      <c r="KAK19" s="97"/>
      <c r="KAL19" s="97"/>
      <c r="KAM19" s="97"/>
      <c r="KAN19" s="97"/>
      <c r="KAO19" s="97"/>
      <c r="KAP19" s="97"/>
      <c r="KAQ19" s="97"/>
      <c r="KAR19" s="97"/>
      <c r="KAS19" s="97"/>
      <c r="KAT19" s="97"/>
      <c r="KAU19" s="97"/>
      <c r="KAV19" s="97"/>
      <c r="KAW19" s="97"/>
      <c r="KAX19" s="97"/>
      <c r="KAY19" s="97"/>
      <c r="KAZ19" s="97"/>
      <c r="KBA19" s="97"/>
      <c r="KBB19" s="97"/>
      <c r="KBC19" s="97"/>
      <c r="KBD19" s="97"/>
      <c r="KBE19" s="97"/>
      <c r="KBF19" s="97"/>
      <c r="KBG19" s="97"/>
      <c r="KBH19" s="97"/>
      <c r="KBI19" s="97"/>
      <c r="KBJ19" s="97"/>
      <c r="KBK19" s="97"/>
      <c r="KBL19" s="97"/>
      <c r="KBM19" s="97"/>
      <c r="KBN19" s="97"/>
      <c r="KBO19" s="97"/>
      <c r="KBP19" s="97"/>
      <c r="KBQ19" s="97"/>
      <c r="KBR19" s="97"/>
      <c r="KBS19" s="97"/>
      <c r="KBT19" s="97"/>
      <c r="KBU19" s="97"/>
      <c r="KBV19" s="97"/>
      <c r="KBW19" s="97"/>
      <c r="KBX19" s="97"/>
      <c r="KBY19" s="97"/>
      <c r="KBZ19" s="97"/>
      <c r="KCA19" s="97"/>
      <c r="KCB19" s="97"/>
      <c r="KCC19" s="97"/>
      <c r="KCD19" s="97"/>
      <c r="KCE19" s="97"/>
      <c r="KCF19" s="97"/>
      <c r="KCG19" s="97"/>
      <c r="KCH19" s="97"/>
      <c r="KCI19" s="97"/>
      <c r="KCJ19" s="97"/>
      <c r="KCK19" s="97"/>
      <c r="KCL19" s="97"/>
      <c r="KCM19" s="97"/>
      <c r="KCN19" s="97"/>
      <c r="KCO19" s="97"/>
      <c r="KCP19" s="97"/>
      <c r="KCQ19" s="97"/>
      <c r="KCR19" s="97"/>
      <c r="KCS19" s="97"/>
      <c r="KCT19" s="97"/>
      <c r="KCU19" s="97"/>
      <c r="KCV19" s="97"/>
      <c r="KCW19" s="97"/>
      <c r="KCX19" s="97"/>
      <c r="KCY19" s="97"/>
      <c r="KCZ19" s="97"/>
      <c r="KDA19" s="97"/>
      <c r="KDB19" s="97"/>
      <c r="KDC19" s="97"/>
      <c r="KDD19" s="97"/>
      <c r="KDE19" s="97"/>
      <c r="KDF19" s="97"/>
      <c r="KDG19" s="97"/>
      <c r="KDH19" s="97"/>
      <c r="KDI19" s="97"/>
      <c r="KDJ19" s="97"/>
      <c r="KDK19" s="97"/>
      <c r="KDL19" s="97"/>
      <c r="KDM19" s="97"/>
      <c r="KDN19" s="97"/>
      <c r="KDO19" s="97"/>
      <c r="KDP19" s="97"/>
      <c r="KDQ19" s="97"/>
      <c r="KDR19" s="97"/>
      <c r="KDS19" s="97"/>
      <c r="KDT19" s="97"/>
      <c r="KDU19" s="97"/>
      <c r="KDV19" s="97"/>
      <c r="KDW19" s="97"/>
      <c r="KDX19" s="97"/>
      <c r="KDY19" s="97"/>
      <c r="KDZ19" s="97"/>
      <c r="KEA19" s="97"/>
      <c r="KEB19" s="97"/>
      <c r="KEC19" s="97"/>
      <c r="KED19" s="97"/>
      <c r="KEE19" s="97"/>
      <c r="KEF19" s="97"/>
      <c r="KEG19" s="97"/>
      <c r="KEH19" s="97"/>
      <c r="KEI19" s="97"/>
      <c r="KEJ19" s="97"/>
      <c r="KEK19" s="97"/>
      <c r="KEL19" s="97"/>
      <c r="KEM19" s="97"/>
      <c r="KEN19" s="97"/>
      <c r="KEO19" s="97"/>
      <c r="KEP19" s="97"/>
      <c r="KEQ19" s="97"/>
      <c r="KER19" s="97"/>
      <c r="KES19" s="97"/>
      <c r="KET19" s="97"/>
      <c r="KEU19" s="97"/>
      <c r="KEV19" s="97"/>
      <c r="KEW19" s="97"/>
      <c r="KEX19" s="97"/>
      <c r="KEY19" s="97"/>
      <c r="KEZ19" s="97"/>
      <c r="KFA19" s="97"/>
      <c r="KFB19" s="97"/>
      <c r="KFC19" s="97"/>
      <c r="KFD19" s="97"/>
      <c r="KFE19" s="97"/>
      <c r="KFF19" s="97"/>
      <c r="KFG19" s="97"/>
      <c r="KFH19" s="97"/>
      <c r="KFI19" s="97"/>
      <c r="KFJ19" s="97"/>
      <c r="KFK19" s="97"/>
      <c r="KFL19" s="97"/>
      <c r="KFM19" s="97"/>
      <c r="KFN19" s="97"/>
      <c r="KFO19" s="97"/>
      <c r="KFP19" s="97"/>
      <c r="KFQ19" s="97"/>
      <c r="KFR19" s="97"/>
      <c r="KFS19" s="97"/>
      <c r="KFT19" s="97"/>
      <c r="KFU19" s="97"/>
      <c r="KFV19" s="97"/>
      <c r="KFW19" s="97"/>
      <c r="KFX19" s="97"/>
      <c r="KFY19" s="97"/>
      <c r="KFZ19" s="97"/>
      <c r="KGA19" s="97"/>
      <c r="KGB19" s="97"/>
      <c r="KGC19" s="97"/>
      <c r="KGD19" s="97"/>
      <c r="KGE19" s="97"/>
      <c r="KGF19" s="97"/>
      <c r="KGG19" s="97"/>
      <c r="KGH19" s="97"/>
      <c r="KGI19" s="97"/>
      <c r="KGJ19" s="97"/>
      <c r="KGK19" s="97"/>
      <c r="KGL19" s="97"/>
      <c r="KGM19" s="97"/>
      <c r="KGN19" s="97"/>
      <c r="KGO19" s="97"/>
      <c r="KGP19" s="97"/>
      <c r="KGQ19" s="97"/>
      <c r="KGR19" s="97"/>
      <c r="KGS19" s="97"/>
      <c r="KGT19" s="97"/>
      <c r="KGU19" s="97"/>
      <c r="KGV19" s="97"/>
      <c r="KGW19" s="97"/>
      <c r="KGX19" s="97"/>
      <c r="KGY19" s="97"/>
      <c r="KGZ19" s="97"/>
      <c r="KHA19" s="97"/>
      <c r="KHB19" s="97"/>
      <c r="KHC19" s="97"/>
      <c r="KHD19" s="97"/>
      <c r="KHE19" s="97"/>
      <c r="KHF19" s="97"/>
      <c r="KHG19" s="97"/>
      <c r="KHH19" s="97"/>
      <c r="KHI19" s="97"/>
      <c r="KHJ19" s="97"/>
      <c r="KHK19" s="97"/>
      <c r="KHL19" s="97"/>
      <c r="KHM19" s="97"/>
      <c r="KHN19" s="97"/>
      <c r="KHO19" s="97"/>
      <c r="KHP19" s="97"/>
      <c r="KHQ19" s="97"/>
      <c r="KHR19" s="97"/>
      <c r="KHS19" s="97"/>
      <c r="KHT19" s="97"/>
      <c r="KIF19" s="97"/>
      <c r="KIG19" s="97"/>
      <c r="KIH19" s="97"/>
      <c r="KII19" s="97"/>
      <c r="KIJ19" s="97"/>
      <c r="KIK19" s="97"/>
      <c r="KIL19" s="97"/>
      <c r="KIM19" s="97"/>
      <c r="KIN19" s="97"/>
      <c r="KIO19" s="97"/>
      <c r="KIP19" s="97"/>
      <c r="KIQ19" s="97"/>
      <c r="KIR19" s="97"/>
      <c r="KIS19" s="97"/>
      <c r="KIT19" s="97"/>
      <c r="KIU19" s="97"/>
      <c r="KIV19" s="97"/>
      <c r="KIW19" s="97"/>
      <c r="KIX19" s="97"/>
      <c r="KIY19" s="97"/>
      <c r="KIZ19" s="97"/>
      <c r="KJA19" s="97"/>
      <c r="KJB19" s="97"/>
      <c r="KJC19" s="97"/>
      <c r="KJD19" s="97"/>
      <c r="KJE19" s="97"/>
      <c r="KJF19" s="97"/>
      <c r="KJG19" s="97"/>
      <c r="KJH19" s="97"/>
      <c r="KJI19" s="97"/>
      <c r="KJJ19" s="97"/>
      <c r="KJK19" s="97"/>
      <c r="KJL19" s="97"/>
      <c r="KJM19" s="97"/>
      <c r="KJN19" s="97"/>
      <c r="KJO19" s="97"/>
      <c r="KJP19" s="97"/>
      <c r="KJQ19" s="97"/>
      <c r="KJR19" s="97"/>
      <c r="KJS19" s="97"/>
      <c r="KJT19" s="97"/>
      <c r="KJU19" s="97"/>
      <c r="KJV19" s="97"/>
      <c r="KJW19" s="97"/>
      <c r="KJX19" s="97"/>
      <c r="KJY19" s="97"/>
      <c r="KJZ19" s="97"/>
      <c r="KKA19" s="97"/>
      <c r="KKB19" s="97"/>
      <c r="KKC19" s="97"/>
      <c r="KKD19" s="97"/>
      <c r="KKE19" s="97"/>
      <c r="KKF19" s="97"/>
      <c r="KKG19" s="97"/>
      <c r="KKH19" s="97"/>
      <c r="KKI19" s="97"/>
      <c r="KKJ19" s="97"/>
      <c r="KKK19" s="97"/>
      <c r="KKL19" s="97"/>
      <c r="KKM19" s="97"/>
      <c r="KKN19" s="97"/>
      <c r="KKO19" s="97"/>
      <c r="KKP19" s="97"/>
      <c r="KKQ19" s="97"/>
      <c r="KKR19" s="97"/>
      <c r="KKS19" s="97"/>
      <c r="KKT19" s="97"/>
      <c r="KKU19" s="97"/>
      <c r="KKV19" s="97"/>
      <c r="KKW19" s="97"/>
      <c r="KKX19" s="97"/>
      <c r="KKY19" s="97"/>
      <c r="KKZ19" s="97"/>
      <c r="KLA19" s="97"/>
      <c r="KLB19" s="97"/>
      <c r="KLC19" s="97"/>
      <c r="KLD19" s="97"/>
      <c r="KLE19" s="97"/>
      <c r="KLF19" s="97"/>
      <c r="KLG19" s="97"/>
      <c r="KLH19" s="97"/>
      <c r="KLI19" s="97"/>
      <c r="KLJ19" s="97"/>
      <c r="KLK19" s="97"/>
      <c r="KLL19" s="97"/>
      <c r="KLM19" s="97"/>
      <c r="KLN19" s="97"/>
      <c r="KLO19" s="97"/>
      <c r="KLP19" s="97"/>
      <c r="KLQ19" s="97"/>
      <c r="KLR19" s="97"/>
      <c r="KLS19" s="97"/>
      <c r="KLT19" s="97"/>
      <c r="KLU19" s="97"/>
      <c r="KLV19" s="97"/>
      <c r="KLW19" s="97"/>
      <c r="KLX19" s="97"/>
      <c r="KLY19" s="97"/>
      <c r="KLZ19" s="97"/>
      <c r="KMA19" s="97"/>
      <c r="KMB19" s="97"/>
      <c r="KMC19" s="97"/>
      <c r="KMD19" s="97"/>
      <c r="KME19" s="97"/>
      <c r="KMF19" s="97"/>
      <c r="KMG19" s="97"/>
      <c r="KMH19" s="97"/>
      <c r="KMI19" s="97"/>
      <c r="KMJ19" s="97"/>
      <c r="KMK19" s="97"/>
      <c r="KML19" s="97"/>
      <c r="KMM19" s="97"/>
      <c r="KMN19" s="97"/>
      <c r="KMO19" s="97"/>
      <c r="KMP19" s="97"/>
      <c r="KMQ19" s="97"/>
      <c r="KMR19" s="97"/>
      <c r="KMS19" s="97"/>
      <c r="KMT19" s="97"/>
      <c r="KMU19" s="97"/>
      <c r="KMV19" s="97"/>
      <c r="KMW19" s="97"/>
      <c r="KMX19" s="97"/>
      <c r="KMY19" s="97"/>
      <c r="KMZ19" s="97"/>
      <c r="KNA19" s="97"/>
      <c r="KNB19" s="97"/>
      <c r="KNC19" s="97"/>
      <c r="KND19" s="97"/>
      <c r="KNE19" s="97"/>
      <c r="KNF19" s="97"/>
      <c r="KNG19" s="97"/>
      <c r="KNH19" s="97"/>
      <c r="KNI19" s="97"/>
      <c r="KNJ19" s="97"/>
      <c r="KNK19" s="97"/>
      <c r="KNL19" s="97"/>
      <c r="KNM19" s="97"/>
      <c r="KNN19" s="97"/>
      <c r="KNO19" s="97"/>
      <c r="KNP19" s="97"/>
      <c r="KNQ19" s="97"/>
      <c r="KNR19" s="97"/>
      <c r="KNS19" s="97"/>
      <c r="KNT19" s="97"/>
      <c r="KNU19" s="97"/>
      <c r="KNV19" s="97"/>
      <c r="KNW19" s="97"/>
      <c r="KNX19" s="97"/>
      <c r="KNY19" s="97"/>
      <c r="KNZ19" s="97"/>
      <c r="KOA19" s="97"/>
      <c r="KOB19" s="97"/>
      <c r="KOC19" s="97"/>
      <c r="KOD19" s="97"/>
      <c r="KOE19" s="97"/>
      <c r="KOF19" s="97"/>
      <c r="KOG19" s="97"/>
      <c r="KOH19" s="97"/>
      <c r="KOI19" s="97"/>
      <c r="KOJ19" s="97"/>
      <c r="KOK19" s="97"/>
      <c r="KOL19" s="97"/>
      <c r="KOM19" s="97"/>
      <c r="KON19" s="97"/>
      <c r="KOO19" s="97"/>
      <c r="KOP19" s="97"/>
      <c r="KOQ19" s="97"/>
      <c r="KOR19" s="97"/>
      <c r="KOS19" s="97"/>
      <c r="KOT19" s="97"/>
      <c r="KOU19" s="97"/>
      <c r="KOV19" s="97"/>
      <c r="KOW19" s="97"/>
      <c r="KOX19" s="97"/>
      <c r="KOY19" s="97"/>
      <c r="KOZ19" s="97"/>
      <c r="KPA19" s="97"/>
      <c r="KPB19" s="97"/>
      <c r="KPC19" s="97"/>
      <c r="KPD19" s="97"/>
      <c r="KPE19" s="97"/>
      <c r="KPF19" s="97"/>
      <c r="KPG19" s="97"/>
      <c r="KPH19" s="97"/>
      <c r="KPI19" s="97"/>
      <c r="KPJ19" s="97"/>
      <c r="KPK19" s="97"/>
      <c r="KPL19" s="97"/>
      <c r="KPM19" s="97"/>
      <c r="KPN19" s="97"/>
      <c r="KPO19" s="97"/>
      <c r="KPP19" s="97"/>
      <c r="KPQ19" s="97"/>
      <c r="KPR19" s="97"/>
      <c r="KPS19" s="97"/>
      <c r="KPT19" s="97"/>
      <c r="KPU19" s="97"/>
      <c r="KPV19" s="97"/>
      <c r="KPW19" s="97"/>
      <c r="KPX19" s="97"/>
      <c r="KPY19" s="97"/>
      <c r="KPZ19" s="97"/>
      <c r="KQA19" s="97"/>
      <c r="KQB19" s="97"/>
      <c r="KQC19" s="97"/>
      <c r="KQD19" s="97"/>
      <c r="KQE19" s="97"/>
      <c r="KQF19" s="97"/>
      <c r="KQG19" s="97"/>
      <c r="KQH19" s="97"/>
      <c r="KQI19" s="97"/>
      <c r="KQJ19" s="97"/>
      <c r="KQK19" s="97"/>
      <c r="KQL19" s="97"/>
      <c r="KQM19" s="97"/>
      <c r="KQN19" s="97"/>
      <c r="KQO19" s="97"/>
      <c r="KQP19" s="97"/>
      <c r="KQQ19" s="97"/>
      <c r="KQR19" s="97"/>
      <c r="KQS19" s="97"/>
      <c r="KQT19" s="97"/>
      <c r="KQU19" s="97"/>
      <c r="KQV19" s="97"/>
      <c r="KQW19" s="97"/>
      <c r="KQX19" s="97"/>
      <c r="KQY19" s="97"/>
      <c r="KQZ19" s="97"/>
      <c r="KRA19" s="97"/>
      <c r="KRB19" s="97"/>
      <c r="KRC19" s="97"/>
      <c r="KRD19" s="97"/>
      <c r="KRE19" s="97"/>
      <c r="KRF19" s="97"/>
      <c r="KRG19" s="97"/>
      <c r="KRH19" s="97"/>
      <c r="KRI19" s="97"/>
      <c r="KRJ19" s="97"/>
      <c r="KRK19" s="97"/>
      <c r="KRL19" s="97"/>
      <c r="KRM19" s="97"/>
      <c r="KRN19" s="97"/>
      <c r="KRO19" s="97"/>
      <c r="KRP19" s="97"/>
      <c r="KSB19" s="97"/>
      <c r="KSC19" s="97"/>
      <c r="KSD19" s="97"/>
      <c r="KSE19" s="97"/>
      <c r="KSF19" s="97"/>
      <c r="KSG19" s="97"/>
      <c r="KSH19" s="97"/>
      <c r="KSI19" s="97"/>
      <c r="KSJ19" s="97"/>
      <c r="KSK19" s="97"/>
      <c r="KSL19" s="97"/>
      <c r="KSM19" s="97"/>
      <c r="KSN19" s="97"/>
      <c r="KSO19" s="97"/>
      <c r="KSP19" s="97"/>
      <c r="KSQ19" s="97"/>
      <c r="KSR19" s="97"/>
      <c r="KSS19" s="97"/>
      <c r="KST19" s="97"/>
      <c r="KSU19" s="97"/>
      <c r="KSV19" s="97"/>
      <c r="KSW19" s="97"/>
      <c r="KSX19" s="97"/>
      <c r="KSY19" s="97"/>
      <c r="KSZ19" s="97"/>
      <c r="KTA19" s="97"/>
      <c r="KTB19" s="97"/>
      <c r="KTC19" s="97"/>
      <c r="KTD19" s="97"/>
      <c r="KTE19" s="97"/>
      <c r="KTF19" s="97"/>
      <c r="KTG19" s="97"/>
      <c r="KTH19" s="97"/>
      <c r="KTI19" s="97"/>
      <c r="KTJ19" s="97"/>
      <c r="KTK19" s="97"/>
      <c r="KTL19" s="97"/>
      <c r="KTM19" s="97"/>
      <c r="KTN19" s="97"/>
      <c r="KTO19" s="97"/>
      <c r="KTP19" s="97"/>
      <c r="KTQ19" s="97"/>
      <c r="KTR19" s="97"/>
      <c r="KTS19" s="97"/>
      <c r="KTT19" s="97"/>
      <c r="KTU19" s="97"/>
      <c r="KTV19" s="97"/>
      <c r="KTW19" s="97"/>
      <c r="KTX19" s="97"/>
      <c r="KTY19" s="97"/>
      <c r="KTZ19" s="97"/>
      <c r="KUA19" s="97"/>
      <c r="KUB19" s="97"/>
      <c r="KUC19" s="97"/>
      <c r="KUD19" s="97"/>
      <c r="KUE19" s="97"/>
      <c r="KUF19" s="97"/>
      <c r="KUG19" s="97"/>
      <c r="KUH19" s="97"/>
      <c r="KUI19" s="97"/>
      <c r="KUJ19" s="97"/>
      <c r="KUK19" s="97"/>
      <c r="KUL19" s="97"/>
      <c r="KUM19" s="97"/>
      <c r="KUN19" s="97"/>
      <c r="KUO19" s="97"/>
      <c r="KUP19" s="97"/>
      <c r="KUQ19" s="97"/>
      <c r="KUR19" s="97"/>
      <c r="KUS19" s="97"/>
      <c r="KUT19" s="97"/>
      <c r="KUU19" s="97"/>
      <c r="KUV19" s="97"/>
      <c r="KUW19" s="97"/>
      <c r="KUX19" s="97"/>
      <c r="KUY19" s="97"/>
      <c r="KUZ19" s="97"/>
      <c r="KVA19" s="97"/>
      <c r="KVB19" s="97"/>
      <c r="KVC19" s="97"/>
      <c r="KVD19" s="97"/>
      <c r="KVE19" s="97"/>
      <c r="KVF19" s="97"/>
      <c r="KVG19" s="97"/>
      <c r="KVH19" s="97"/>
      <c r="KVI19" s="97"/>
      <c r="KVJ19" s="97"/>
      <c r="KVK19" s="97"/>
      <c r="KVL19" s="97"/>
      <c r="KVM19" s="97"/>
      <c r="KVN19" s="97"/>
      <c r="KVO19" s="97"/>
      <c r="KVP19" s="97"/>
      <c r="KVQ19" s="97"/>
      <c r="KVR19" s="97"/>
      <c r="KVS19" s="97"/>
      <c r="KVT19" s="97"/>
      <c r="KVU19" s="97"/>
      <c r="KVV19" s="97"/>
      <c r="KVW19" s="97"/>
      <c r="KVX19" s="97"/>
      <c r="KVY19" s="97"/>
      <c r="KVZ19" s="97"/>
      <c r="KWA19" s="97"/>
      <c r="KWB19" s="97"/>
      <c r="KWC19" s="97"/>
      <c r="KWD19" s="97"/>
      <c r="KWE19" s="97"/>
      <c r="KWF19" s="97"/>
      <c r="KWG19" s="97"/>
      <c r="KWH19" s="97"/>
      <c r="KWI19" s="97"/>
      <c r="KWJ19" s="97"/>
      <c r="KWK19" s="97"/>
      <c r="KWL19" s="97"/>
      <c r="KWM19" s="97"/>
      <c r="KWN19" s="97"/>
      <c r="KWO19" s="97"/>
      <c r="KWP19" s="97"/>
      <c r="KWQ19" s="97"/>
      <c r="KWR19" s="97"/>
      <c r="KWS19" s="97"/>
      <c r="KWT19" s="97"/>
      <c r="KWU19" s="97"/>
      <c r="KWV19" s="97"/>
      <c r="KWW19" s="97"/>
      <c r="KWX19" s="97"/>
      <c r="KWY19" s="97"/>
      <c r="KWZ19" s="97"/>
      <c r="KXA19" s="97"/>
      <c r="KXB19" s="97"/>
      <c r="KXC19" s="97"/>
      <c r="KXD19" s="97"/>
      <c r="KXE19" s="97"/>
      <c r="KXF19" s="97"/>
      <c r="KXG19" s="97"/>
      <c r="KXH19" s="97"/>
      <c r="KXI19" s="97"/>
      <c r="KXJ19" s="97"/>
      <c r="KXK19" s="97"/>
      <c r="KXL19" s="97"/>
      <c r="KXM19" s="97"/>
      <c r="KXN19" s="97"/>
      <c r="KXO19" s="97"/>
      <c r="KXP19" s="97"/>
      <c r="KXQ19" s="97"/>
      <c r="KXR19" s="97"/>
      <c r="KXS19" s="97"/>
      <c r="KXT19" s="97"/>
      <c r="KXU19" s="97"/>
      <c r="KXV19" s="97"/>
      <c r="KXW19" s="97"/>
      <c r="KXX19" s="97"/>
      <c r="KXY19" s="97"/>
      <c r="KXZ19" s="97"/>
      <c r="KYA19" s="97"/>
      <c r="KYB19" s="97"/>
      <c r="KYC19" s="97"/>
      <c r="KYD19" s="97"/>
      <c r="KYE19" s="97"/>
      <c r="KYF19" s="97"/>
      <c r="KYG19" s="97"/>
      <c r="KYH19" s="97"/>
      <c r="KYI19" s="97"/>
      <c r="KYJ19" s="97"/>
      <c r="KYK19" s="97"/>
      <c r="KYL19" s="97"/>
      <c r="KYM19" s="97"/>
      <c r="KYN19" s="97"/>
      <c r="KYO19" s="97"/>
      <c r="KYP19" s="97"/>
      <c r="KYQ19" s="97"/>
      <c r="KYR19" s="97"/>
      <c r="KYS19" s="97"/>
      <c r="KYT19" s="97"/>
      <c r="KYU19" s="97"/>
      <c r="KYV19" s="97"/>
      <c r="KYW19" s="97"/>
      <c r="KYX19" s="97"/>
      <c r="KYY19" s="97"/>
      <c r="KYZ19" s="97"/>
      <c r="KZA19" s="97"/>
      <c r="KZB19" s="97"/>
      <c r="KZC19" s="97"/>
      <c r="KZD19" s="97"/>
      <c r="KZE19" s="97"/>
      <c r="KZF19" s="97"/>
      <c r="KZG19" s="97"/>
      <c r="KZH19" s="97"/>
      <c r="KZI19" s="97"/>
      <c r="KZJ19" s="97"/>
      <c r="KZK19" s="97"/>
      <c r="KZL19" s="97"/>
      <c r="KZM19" s="97"/>
      <c r="KZN19" s="97"/>
      <c r="KZO19" s="97"/>
      <c r="KZP19" s="97"/>
      <c r="KZQ19" s="97"/>
      <c r="KZR19" s="97"/>
      <c r="KZS19" s="97"/>
      <c r="KZT19" s="97"/>
      <c r="KZU19" s="97"/>
      <c r="KZV19" s="97"/>
      <c r="KZW19" s="97"/>
      <c r="KZX19" s="97"/>
      <c r="KZY19" s="97"/>
      <c r="KZZ19" s="97"/>
      <c r="LAA19" s="97"/>
      <c r="LAB19" s="97"/>
      <c r="LAC19" s="97"/>
      <c r="LAD19" s="97"/>
      <c r="LAE19" s="97"/>
      <c r="LAF19" s="97"/>
      <c r="LAG19" s="97"/>
      <c r="LAH19" s="97"/>
      <c r="LAI19" s="97"/>
      <c r="LAJ19" s="97"/>
      <c r="LAK19" s="97"/>
      <c r="LAL19" s="97"/>
      <c r="LAM19" s="97"/>
      <c r="LAN19" s="97"/>
      <c r="LAO19" s="97"/>
      <c r="LAP19" s="97"/>
      <c r="LAQ19" s="97"/>
      <c r="LAR19" s="97"/>
      <c r="LAS19" s="97"/>
      <c r="LAT19" s="97"/>
      <c r="LAU19" s="97"/>
      <c r="LAV19" s="97"/>
      <c r="LAW19" s="97"/>
      <c r="LAX19" s="97"/>
      <c r="LAY19" s="97"/>
      <c r="LAZ19" s="97"/>
      <c r="LBA19" s="97"/>
      <c r="LBB19" s="97"/>
      <c r="LBC19" s="97"/>
      <c r="LBD19" s="97"/>
      <c r="LBE19" s="97"/>
      <c r="LBF19" s="97"/>
      <c r="LBG19" s="97"/>
      <c r="LBH19" s="97"/>
      <c r="LBI19" s="97"/>
      <c r="LBJ19" s="97"/>
      <c r="LBK19" s="97"/>
      <c r="LBL19" s="97"/>
      <c r="LBX19" s="97"/>
      <c r="LBY19" s="97"/>
      <c r="LBZ19" s="97"/>
      <c r="LCA19" s="97"/>
      <c r="LCB19" s="97"/>
      <c r="LCC19" s="97"/>
      <c r="LCD19" s="97"/>
      <c r="LCE19" s="97"/>
      <c r="LCF19" s="97"/>
      <c r="LCG19" s="97"/>
      <c r="LCH19" s="97"/>
      <c r="LCI19" s="97"/>
      <c r="LCJ19" s="97"/>
      <c r="LCK19" s="97"/>
      <c r="LCL19" s="97"/>
      <c r="LCM19" s="97"/>
      <c r="LCN19" s="97"/>
      <c r="LCO19" s="97"/>
      <c r="LCP19" s="97"/>
      <c r="LCQ19" s="97"/>
      <c r="LCR19" s="97"/>
      <c r="LCS19" s="97"/>
      <c r="LCT19" s="97"/>
      <c r="LCU19" s="97"/>
      <c r="LCV19" s="97"/>
      <c r="LCW19" s="97"/>
      <c r="LCX19" s="97"/>
      <c r="LCY19" s="97"/>
      <c r="LCZ19" s="97"/>
      <c r="LDA19" s="97"/>
      <c r="LDB19" s="97"/>
      <c r="LDC19" s="97"/>
      <c r="LDD19" s="97"/>
      <c r="LDE19" s="97"/>
      <c r="LDF19" s="97"/>
      <c r="LDG19" s="97"/>
      <c r="LDH19" s="97"/>
      <c r="LDI19" s="97"/>
      <c r="LDJ19" s="97"/>
      <c r="LDK19" s="97"/>
      <c r="LDL19" s="97"/>
      <c r="LDM19" s="97"/>
      <c r="LDN19" s="97"/>
      <c r="LDO19" s="97"/>
      <c r="LDP19" s="97"/>
      <c r="LDQ19" s="97"/>
      <c r="LDR19" s="97"/>
      <c r="LDS19" s="97"/>
      <c r="LDT19" s="97"/>
      <c r="LDU19" s="97"/>
      <c r="LDV19" s="97"/>
      <c r="LDW19" s="97"/>
      <c r="LDX19" s="97"/>
      <c r="LDY19" s="97"/>
      <c r="LDZ19" s="97"/>
      <c r="LEA19" s="97"/>
      <c r="LEB19" s="97"/>
      <c r="LEC19" s="97"/>
      <c r="LED19" s="97"/>
      <c r="LEE19" s="97"/>
      <c r="LEF19" s="97"/>
      <c r="LEG19" s="97"/>
      <c r="LEH19" s="97"/>
      <c r="LEI19" s="97"/>
      <c r="LEJ19" s="97"/>
      <c r="LEK19" s="97"/>
      <c r="LEL19" s="97"/>
      <c r="LEM19" s="97"/>
      <c r="LEN19" s="97"/>
      <c r="LEO19" s="97"/>
      <c r="LEP19" s="97"/>
      <c r="LEQ19" s="97"/>
      <c r="LER19" s="97"/>
      <c r="LES19" s="97"/>
      <c r="LET19" s="97"/>
      <c r="LEU19" s="97"/>
      <c r="LEV19" s="97"/>
      <c r="LEW19" s="97"/>
      <c r="LEX19" s="97"/>
      <c r="LEY19" s="97"/>
      <c r="LEZ19" s="97"/>
      <c r="LFA19" s="97"/>
      <c r="LFB19" s="97"/>
      <c r="LFC19" s="97"/>
      <c r="LFD19" s="97"/>
      <c r="LFE19" s="97"/>
      <c r="LFF19" s="97"/>
      <c r="LFG19" s="97"/>
      <c r="LFH19" s="97"/>
      <c r="LFI19" s="97"/>
      <c r="LFJ19" s="97"/>
      <c r="LFK19" s="97"/>
      <c r="LFL19" s="97"/>
      <c r="LFM19" s="97"/>
      <c r="LFN19" s="97"/>
      <c r="LFO19" s="97"/>
      <c r="LFP19" s="97"/>
      <c r="LFQ19" s="97"/>
      <c r="LFR19" s="97"/>
      <c r="LFS19" s="97"/>
      <c r="LFT19" s="97"/>
      <c r="LFU19" s="97"/>
      <c r="LFV19" s="97"/>
      <c r="LFW19" s="97"/>
      <c r="LFX19" s="97"/>
      <c r="LFY19" s="97"/>
      <c r="LFZ19" s="97"/>
      <c r="LGA19" s="97"/>
      <c r="LGB19" s="97"/>
      <c r="LGC19" s="97"/>
      <c r="LGD19" s="97"/>
      <c r="LGE19" s="97"/>
      <c r="LGF19" s="97"/>
      <c r="LGG19" s="97"/>
      <c r="LGH19" s="97"/>
      <c r="LGI19" s="97"/>
      <c r="LGJ19" s="97"/>
      <c r="LGK19" s="97"/>
      <c r="LGL19" s="97"/>
      <c r="LGM19" s="97"/>
      <c r="LGN19" s="97"/>
      <c r="LGO19" s="97"/>
      <c r="LGP19" s="97"/>
      <c r="LGQ19" s="97"/>
      <c r="LGR19" s="97"/>
      <c r="LGS19" s="97"/>
      <c r="LGT19" s="97"/>
      <c r="LGU19" s="97"/>
      <c r="LGV19" s="97"/>
      <c r="LGW19" s="97"/>
      <c r="LGX19" s="97"/>
      <c r="LGY19" s="97"/>
      <c r="LGZ19" s="97"/>
      <c r="LHA19" s="97"/>
      <c r="LHB19" s="97"/>
      <c r="LHC19" s="97"/>
      <c r="LHD19" s="97"/>
      <c r="LHE19" s="97"/>
      <c r="LHF19" s="97"/>
      <c r="LHG19" s="97"/>
      <c r="LHH19" s="97"/>
      <c r="LHI19" s="97"/>
      <c r="LHJ19" s="97"/>
      <c r="LHK19" s="97"/>
      <c r="LHL19" s="97"/>
      <c r="LHM19" s="97"/>
      <c r="LHN19" s="97"/>
      <c r="LHO19" s="97"/>
      <c r="LHP19" s="97"/>
      <c r="LHQ19" s="97"/>
      <c r="LHR19" s="97"/>
      <c r="LHS19" s="97"/>
      <c r="LHT19" s="97"/>
      <c r="LHU19" s="97"/>
      <c r="LHV19" s="97"/>
      <c r="LHW19" s="97"/>
      <c r="LHX19" s="97"/>
      <c r="LHY19" s="97"/>
      <c r="LHZ19" s="97"/>
      <c r="LIA19" s="97"/>
      <c r="LIB19" s="97"/>
      <c r="LIC19" s="97"/>
      <c r="LID19" s="97"/>
      <c r="LIE19" s="97"/>
      <c r="LIF19" s="97"/>
      <c r="LIG19" s="97"/>
      <c r="LIH19" s="97"/>
      <c r="LII19" s="97"/>
      <c r="LIJ19" s="97"/>
      <c r="LIK19" s="97"/>
      <c r="LIL19" s="97"/>
      <c r="LIM19" s="97"/>
      <c r="LIN19" s="97"/>
      <c r="LIO19" s="97"/>
      <c r="LIP19" s="97"/>
      <c r="LIQ19" s="97"/>
      <c r="LIR19" s="97"/>
      <c r="LIS19" s="97"/>
      <c r="LIT19" s="97"/>
      <c r="LIU19" s="97"/>
      <c r="LIV19" s="97"/>
      <c r="LIW19" s="97"/>
      <c r="LIX19" s="97"/>
      <c r="LIY19" s="97"/>
      <c r="LIZ19" s="97"/>
      <c r="LJA19" s="97"/>
      <c r="LJB19" s="97"/>
      <c r="LJC19" s="97"/>
      <c r="LJD19" s="97"/>
      <c r="LJE19" s="97"/>
      <c r="LJF19" s="97"/>
      <c r="LJG19" s="97"/>
      <c r="LJH19" s="97"/>
      <c r="LJI19" s="97"/>
      <c r="LJJ19" s="97"/>
      <c r="LJK19" s="97"/>
      <c r="LJL19" s="97"/>
      <c r="LJM19" s="97"/>
      <c r="LJN19" s="97"/>
      <c r="LJO19" s="97"/>
      <c r="LJP19" s="97"/>
      <c r="LJQ19" s="97"/>
      <c r="LJR19" s="97"/>
      <c r="LJS19" s="97"/>
      <c r="LJT19" s="97"/>
      <c r="LJU19" s="97"/>
      <c r="LJV19" s="97"/>
      <c r="LJW19" s="97"/>
      <c r="LJX19" s="97"/>
      <c r="LJY19" s="97"/>
      <c r="LJZ19" s="97"/>
      <c r="LKA19" s="97"/>
      <c r="LKB19" s="97"/>
      <c r="LKC19" s="97"/>
      <c r="LKD19" s="97"/>
      <c r="LKE19" s="97"/>
      <c r="LKF19" s="97"/>
      <c r="LKG19" s="97"/>
      <c r="LKH19" s="97"/>
      <c r="LKI19" s="97"/>
      <c r="LKJ19" s="97"/>
      <c r="LKK19" s="97"/>
      <c r="LKL19" s="97"/>
      <c r="LKM19" s="97"/>
      <c r="LKN19" s="97"/>
      <c r="LKO19" s="97"/>
      <c r="LKP19" s="97"/>
      <c r="LKQ19" s="97"/>
      <c r="LKR19" s="97"/>
      <c r="LKS19" s="97"/>
      <c r="LKT19" s="97"/>
      <c r="LKU19" s="97"/>
      <c r="LKV19" s="97"/>
      <c r="LKW19" s="97"/>
      <c r="LKX19" s="97"/>
      <c r="LKY19" s="97"/>
      <c r="LKZ19" s="97"/>
      <c r="LLA19" s="97"/>
      <c r="LLB19" s="97"/>
      <c r="LLC19" s="97"/>
      <c r="LLD19" s="97"/>
      <c r="LLE19" s="97"/>
      <c r="LLF19" s="97"/>
      <c r="LLG19" s="97"/>
      <c r="LLH19" s="97"/>
      <c r="LLT19" s="97"/>
      <c r="LLU19" s="97"/>
      <c r="LLV19" s="97"/>
      <c r="LLW19" s="97"/>
      <c r="LLX19" s="97"/>
      <c r="LLY19" s="97"/>
      <c r="LLZ19" s="97"/>
      <c r="LMA19" s="97"/>
      <c r="LMB19" s="97"/>
      <c r="LMC19" s="97"/>
      <c r="LMD19" s="97"/>
      <c r="LME19" s="97"/>
      <c r="LMF19" s="97"/>
      <c r="LMG19" s="97"/>
      <c r="LMH19" s="97"/>
      <c r="LMI19" s="97"/>
      <c r="LMJ19" s="97"/>
      <c r="LMK19" s="97"/>
      <c r="LML19" s="97"/>
      <c r="LMM19" s="97"/>
      <c r="LMN19" s="97"/>
      <c r="LMO19" s="97"/>
      <c r="LMP19" s="97"/>
      <c r="LMQ19" s="97"/>
      <c r="LMR19" s="97"/>
      <c r="LMS19" s="97"/>
      <c r="LMT19" s="97"/>
      <c r="LMU19" s="97"/>
      <c r="LMV19" s="97"/>
      <c r="LMW19" s="97"/>
      <c r="LMX19" s="97"/>
      <c r="LMY19" s="97"/>
      <c r="LMZ19" s="97"/>
      <c r="LNA19" s="97"/>
      <c r="LNB19" s="97"/>
      <c r="LNC19" s="97"/>
      <c r="LND19" s="97"/>
      <c r="LNE19" s="97"/>
      <c r="LNF19" s="97"/>
      <c r="LNG19" s="97"/>
      <c r="LNH19" s="97"/>
      <c r="LNI19" s="97"/>
      <c r="LNJ19" s="97"/>
      <c r="LNK19" s="97"/>
      <c r="LNL19" s="97"/>
      <c r="LNM19" s="97"/>
      <c r="LNN19" s="97"/>
      <c r="LNO19" s="97"/>
      <c r="LNP19" s="97"/>
      <c r="LNQ19" s="97"/>
      <c r="LNR19" s="97"/>
      <c r="LNS19" s="97"/>
      <c r="LNT19" s="97"/>
      <c r="LNU19" s="97"/>
      <c r="LNV19" s="97"/>
      <c r="LNW19" s="97"/>
      <c r="LNX19" s="97"/>
      <c r="LNY19" s="97"/>
      <c r="LNZ19" s="97"/>
      <c r="LOA19" s="97"/>
      <c r="LOB19" s="97"/>
      <c r="LOC19" s="97"/>
      <c r="LOD19" s="97"/>
      <c r="LOE19" s="97"/>
      <c r="LOF19" s="97"/>
      <c r="LOG19" s="97"/>
      <c r="LOH19" s="97"/>
      <c r="LOI19" s="97"/>
      <c r="LOJ19" s="97"/>
      <c r="LOK19" s="97"/>
      <c r="LOL19" s="97"/>
      <c r="LOM19" s="97"/>
      <c r="LON19" s="97"/>
      <c r="LOO19" s="97"/>
      <c r="LOP19" s="97"/>
      <c r="LOQ19" s="97"/>
      <c r="LOR19" s="97"/>
      <c r="LOS19" s="97"/>
      <c r="LOT19" s="97"/>
      <c r="LOU19" s="97"/>
      <c r="LOV19" s="97"/>
      <c r="LOW19" s="97"/>
      <c r="LOX19" s="97"/>
      <c r="LOY19" s="97"/>
      <c r="LOZ19" s="97"/>
      <c r="LPA19" s="97"/>
      <c r="LPB19" s="97"/>
      <c r="LPC19" s="97"/>
      <c r="LPD19" s="97"/>
      <c r="LPE19" s="97"/>
      <c r="LPF19" s="97"/>
      <c r="LPG19" s="97"/>
      <c r="LPH19" s="97"/>
      <c r="LPI19" s="97"/>
      <c r="LPJ19" s="97"/>
      <c r="LPK19" s="97"/>
      <c r="LPL19" s="97"/>
      <c r="LPM19" s="97"/>
      <c r="LPN19" s="97"/>
      <c r="LPO19" s="97"/>
      <c r="LPP19" s="97"/>
      <c r="LPQ19" s="97"/>
      <c r="LPR19" s="97"/>
      <c r="LPS19" s="97"/>
      <c r="LPT19" s="97"/>
      <c r="LPU19" s="97"/>
      <c r="LPV19" s="97"/>
      <c r="LPW19" s="97"/>
      <c r="LPX19" s="97"/>
      <c r="LPY19" s="97"/>
      <c r="LPZ19" s="97"/>
      <c r="LQA19" s="97"/>
      <c r="LQB19" s="97"/>
      <c r="LQC19" s="97"/>
      <c r="LQD19" s="97"/>
      <c r="LQE19" s="97"/>
      <c r="LQF19" s="97"/>
      <c r="LQG19" s="97"/>
      <c r="LQH19" s="97"/>
      <c r="LQI19" s="97"/>
      <c r="LQJ19" s="97"/>
      <c r="LQK19" s="97"/>
      <c r="LQL19" s="97"/>
      <c r="LQM19" s="97"/>
      <c r="LQN19" s="97"/>
      <c r="LQO19" s="97"/>
      <c r="LQP19" s="97"/>
      <c r="LQQ19" s="97"/>
      <c r="LQR19" s="97"/>
      <c r="LQS19" s="97"/>
      <c r="LQT19" s="97"/>
      <c r="LQU19" s="97"/>
      <c r="LQV19" s="97"/>
      <c r="LQW19" s="97"/>
      <c r="LQX19" s="97"/>
      <c r="LQY19" s="97"/>
      <c r="LQZ19" s="97"/>
      <c r="LRA19" s="97"/>
      <c r="LRB19" s="97"/>
      <c r="LRC19" s="97"/>
      <c r="LRD19" s="97"/>
      <c r="LRE19" s="97"/>
      <c r="LRF19" s="97"/>
      <c r="LRG19" s="97"/>
      <c r="LRH19" s="97"/>
      <c r="LRI19" s="97"/>
      <c r="LRJ19" s="97"/>
      <c r="LRK19" s="97"/>
      <c r="LRL19" s="97"/>
      <c r="LRM19" s="97"/>
      <c r="LRN19" s="97"/>
      <c r="LRO19" s="97"/>
      <c r="LRP19" s="97"/>
      <c r="LRQ19" s="97"/>
      <c r="LRR19" s="97"/>
      <c r="LRS19" s="97"/>
      <c r="LRT19" s="97"/>
      <c r="LRU19" s="97"/>
      <c r="LRV19" s="97"/>
      <c r="LRW19" s="97"/>
      <c r="LRX19" s="97"/>
      <c r="LRY19" s="97"/>
      <c r="LRZ19" s="97"/>
      <c r="LSA19" s="97"/>
      <c r="LSB19" s="97"/>
      <c r="LSC19" s="97"/>
      <c r="LSD19" s="97"/>
      <c r="LSE19" s="97"/>
      <c r="LSF19" s="97"/>
      <c r="LSG19" s="97"/>
      <c r="LSH19" s="97"/>
      <c r="LSI19" s="97"/>
      <c r="LSJ19" s="97"/>
      <c r="LSK19" s="97"/>
      <c r="LSL19" s="97"/>
      <c r="LSM19" s="97"/>
      <c r="LSN19" s="97"/>
      <c r="LSO19" s="97"/>
      <c r="LSP19" s="97"/>
      <c r="LSQ19" s="97"/>
      <c r="LSR19" s="97"/>
      <c r="LSS19" s="97"/>
      <c r="LST19" s="97"/>
      <c r="LSU19" s="97"/>
      <c r="LSV19" s="97"/>
      <c r="LSW19" s="97"/>
      <c r="LSX19" s="97"/>
      <c r="LSY19" s="97"/>
      <c r="LSZ19" s="97"/>
      <c r="LTA19" s="97"/>
      <c r="LTB19" s="97"/>
      <c r="LTC19" s="97"/>
      <c r="LTD19" s="97"/>
      <c r="LTE19" s="97"/>
      <c r="LTF19" s="97"/>
      <c r="LTG19" s="97"/>
      <c r="LTH19" s="97"/>
      <c r="LTI19" s="97"/>
      <c r="LTJ19" s="97"/>
      <c r="LTK19" s="97"/>
      <c r="LTL19" s="97"/>
      <c r="LTM19" s="97"/>
      <c r="LTN19" s="97"/>
      <c r="LTO19" s="97"/>
      <c r="LTP19" s="97"/>
      <c r="LTQ19" s="97"/>
      <c r="LTR19" s="97"/>
      <c r="LTS19" s="97"/>
      <c r="LTT19" s="97"/>
      <c r="LTU19" s="97"/>
      <c r="LTV19" s="97"/>
      <c r="LTW19" s="97"/>
      <c r="LTX19" s="97"/>
      <c r="LTY19" s="97"/>
      <c r="LTZ19" s="97"/>
      <c r="LUA19" s="97"/>
      <c r="LUB19" s="97"/>
      <c r="LUC19" s="97"/>
      <c r="LUD19" s="97"/>
      <c r="LUE19" s="97"/>
      <c r="LUF19" s="97"/>
      <c r="LUG19" s="97"/>
      <c r="LUH19" s="97"/>
      <c r="LUI19" s="97"/>
      <c r="LUJ19" s="97"/>
      <c r="LUK19" s="97"/>
      <c r="LUL19" s="97"/>
      <c r="LUM19" s="97"/>
      <c r="LUN19" s="97"/>
      <c r="LUO19" s="97"/>
      <c r="LUP19" s="97"/>
      <c r="LUQ19" s="97"/>
      <c r="LUR19" s="97"/>
      <c r="LUS19" s="97"/>
      <c r="LUT19" s="97"/>
      <c r="LUU19" s="97"/>
      <c r="LUV19" s="97"/>
      <c r="LUW19" s="97"/>
      <c r="LUX19" s="97"/>
      <c r="LUY19" s="97"/>
      <c r="LUZ19" s="97"/>
      <c r="LVA19" s="97"/>
      <c r="LVB19" s="97"/>
      <c r="LVC19" s="97"/>
      <c r="LVD19" s="97"/>
      <c r="LVP19" s="97"/>
      <c r="LVQ19" s="97"/>
      <c r="LVR19" s="97"/>
      <c r="LVS19" s="97"/>
      <c r="LVT19" s="97"/>
      <c r="LVU19" s="97"/>
      <c r="LVV19" s="97"/>
      <c r="LVW19" s="97"/>
      <c r="LVX19" s="97"/>
      <c r="LVY19" s="97"/>
      <c r="LVZ19" s="97"/>
      <c r="LWA19" s="97"/>
      <c r="LWB19" s="97"/>
      <c r="LWC19" s="97"/>
      <c r="LWD19" s="97"/>
      <c r="LWE19" s="97"/>
      <c r="LWF19" s="97"/>
      <c r="LWG19" s="97"/>
      <c r="LWH19" s="97"/>
      <c r="LWI19" s="97"/>
      <c r="LWJ19" s="97"/>
      <c r="LWK19" s="97"/>
      <c r="LWL19" s="97"/>
      <c r="LWM19" s="97"/>
      <c r="LWN19" s="97"/>
      <c r="LWO19" s="97"/>
      <c r="LWP19" s="97"/>
      <c r="LWQ19" s="97"/>
      <c r="LWR19" s="97"/>
      <c r="LWS19" s="97"/>
      <c r="LWT19" s="97"/>
      <c r="LWU19" s="97"/>
      <c r="LWV19" s="97"/>
      <c r="LWW19" s="97"/>
      <c r="LWX19" s="97"/>
      <c r="LWY19" s="97"/>
      <c r="LWZ19" s="97"/>
      <c r="LXA19" s="97"/>
      <c r="LXB19" s="97"/>
      <c r="LXC19" s="97"/>
      <c r="LXD19" s="97"/>
      <c r="LXE19" s="97"/>
      <c r="LXF19" s="97"/>
      <c r="LXG19" s="97"/>
      <c r="LXH19" s="97"/>
      <c r="LXI19" s="97"/>
      <c r="LXJ19" s="97"/>
      <c r="LXK19" s="97"/>
      <c r="LXL19" s="97"/>
      <c r="LXM19" s="97"/>
      <c r="LXN19" s="97"/>
      <c r="LXO19" s="97"/>
      <c r="LXP19" s="97"/>
      <c r="LXQ19" s="97"/>
      <c r="LXR19" s="97"/>
      <c r="LXS19" s="97"/>
      <c r="LXT19" s="97"/>
      <c r="LXU19" s="97"/>
      <c r="LXV19" s="97"/>
      <c r="LXW19" s="97"/>
      <c r="LXX19" s="97"/>
      <c r="LXY19" s="97"/>
      <c r="LXZ19" s="97"/>
      <c r="LYA19" s="97"/>
      <c r="LYB19" s="97"/>
      <c r="LYC19" s="97"/>
      <c r="LYD19" s="97"/>
      <c r="LYE19" s="97"/>
      <c r="LYF19" s="97"/>
      <c r="LYG19" s="97"/>
      <c r="LYH19" s="97"/>
      <c r="LYI19" s="97"/>
      <c r="LYJ19" s="97"/>
      <c r="LYK19" s="97"/>
      <c r="LYL19" s="97"/>
      <c r="LYM19" s="97"/>
      <c r="LYN19" s="97"/>
      <c r="LYO19" s="97"/>
      <c r="LYP19" s="97"/>
      <c r="LYQ19" s="97"/>
      <c r="LYR19" s="97"/>
      <c r="LYS19" s="97"/>
      <c r="LYT19" s="97"/>
      <c r="LYU19" s="97"/>
      <c r="LYV19" s="97"/>
      <c r="LYW19" s="97"/>
      <c r="LYX19" s="97"/>
      <c r="LYY19" s="97"/>
      <c r="LYZ19" s="97"/>
      <c r="LZA19" s="97"/>
      <c r="LZB19" s="97"/>
      <c r="LZC19" s="97"/>
      <c r="LZD19" s="97"/>
      <c r="LZE19" s="97"/>
      <c r="LZF19" s="97"/>
      <c r="LZG19" s="97"/>
      <c r="LZH19" s="97"/>
      <c r="LZI19" s="97"/>
      <c r="LZJ19" s="97"/>
      <c r="LZK19" s="97"/>
      <c r="LZL19" s="97"/>
      <c r="LZM19" s="97"/>
      <c r="LZN19" s="97"/>
      <c r="LZO19" s="97"/>
      <c r="LZP19" s="97"/>
      <c r="LZQ19" s="97"/>
      <c r="LZR19" s="97"/>
      <c r="LZS19" s="97"/>
      <c r="LZT19" s="97"/>
      <c r="LZU19" s="97"/>
      <c r="LZV19" s="97"/>
      <c r="LZW19" s="97"/>
      <c r="LZX19" s="97"/>
      <c r="LZY19" s="97"/>
      <c r="LZZ19" s="97"/>
      <c r="MAA19" s="97"/>
      <c r="MAB19" s="97"/>
      <c r="MAC19" s="97"/>
      <c r="MAD19" s="97"/>
      <c r="MAE19" s="97"/>
      <c r="MAF19" s="97"/>
      <c r="MAG19" s="97"/>
      <c r="MAH19" s="97"/>
      <c r="MAI19" s="97"/>
      <c r="MAJ19" s="97"/>
      <c r="MAK19" s="97"/>
      <c r="MAL19" s="97"/>
      <c r="MAM19" s="97"/>
      <c r="MAN19" s="97"/>
      <c r="MAO19" s="97"/>
      <c r="MAP19" s="97"/>
      <c r="MAQ19" s="97"/>
      <c r="MAR19" s="97"/>
      <c r="MAS19" s="97"/>
      <c r="MAT19" s="97"/>
      <c r="MAU19" s="97"/>
      <c r="MAV19" s="97"/>
      <c r="MAW19" s="97"/>
      <c r="MAX19" s="97"/>
      <c r="MAY19" s="97"/>
      <c r="MAZ19" s="97"/>
      <c r="MBA19" s="97"/>
      <c r="MBB19" s="97"/>
      <c r="MBC19" s="97"/>
      <c r="MBD19" s="97"/>
      <c r="MBE19" s="97"/>
      <c r="MBF19" s="97"/>
      <c r="MBG19" s="97"/>
      <c r="MBH19" s="97"/>
      <c r="MBI19" s="97"/>
      <c r="MBJ19" s="97"/>
      <c r="MBK19" s="97"/>
      <c r="MBL19" s="97"/>
      <c r="MBM19" s="97"/>
      <c r="MBN19" s="97"/>
      <c r="MBO19" s="97"/>
      <c r="MBP19" s="97"/>
      <c r="MBQ19" s="97"/>
      <c r="MBR19" s="97"/>
      <c r="MBS19" s="97"/>
      <c r="MBT19" s="97"/>
      <c r="MBU19" s="97"/>
      <c r="MBV19" s="97"/>
      <c r="MBW19" s="97"/>
      <c r="MBX19" s="97"/>
      <c r="MBY19" s="97"/>
      <c r="MBZ19" s="97"/>
      <c r="MCA19" s="97"/>
      <c r="MCB19" s="97"/>
      <c r="MCC19" s="97"/>
      <c r="MCD19" s="97"/>
      <c r="MCE19" s="97"/>
      <c r="MCF19" s="97"/>
      <c r="MCG19" s="97"/>
      <c r="MCH19" s="97"/>
      <c r="MCI19" s="97"/>
      <c r="MCJ19" s="97"/>
      <c r="MCK19" s="97"/>
      <c r="MCL19" s="97"/>
      <c r="MCM19" s="97"/>
      <c r="MCN19" s="97"/>
      <c r="MCO19" s="97"/>
      <c r="MCP19" s="97"/>
      <c r="MCQ19" s="97"/>
      <c r="MCR19" s="97"/>
      <c r="MCS19" s="97"/>
      <c r="MCT19" s="97"/>
      <c r="MCU19" s="97"/>
      <c r="MCV19" s="97"/>
      <c r="MCW19" s="97"/>
      <c r="MCX19" s="97"/>
      <c r="MCY19" s="97"/>
      <c r="MCZ19" s="97"/>
      <c r="MDA19" s="97"/>
      <c r="MDB19" s="97"/>
      <c r="MDC19" s="97"/>
      <c r="MDD19" s="97"/>
      <c r="MDE19" s="97"/>
      <c r="MDF19" s="97"/>
      <c r="MDG19" s="97"/>
      <c r="MDH19" s="97"/>
      <c r="MDI19" s="97"/>
      <c r="MDJ19" s="97"/>
      <c r="MDK19" s="97"/>
      <c r="MDL19" s="97"/>
      <c r="MDM19" s="97"/>
      <c r="MDN19" s="97"/>
      <c r="MDO19" s="97"/>
      <c r="MDP19" s="97"/>
      <c r="MDQ19" s="97"/>
      <c r="MDR19" s="97"/>
      <c r="MDS19" s="97"/>
      <c r="MDT19" s="97"/>
      <c r="MDU19" s="97"/>
      <c r="MDV19" s="97"/>
      <c r="MDW19" s="97"/>
      <c r="MDX19" s="97"/>
      <c r="MDY19" s="97"/>
      <c r="MDZ19" s="97"/>
      <c r="MEA19" s="97"/>
      <c r="MEB19" s="97"/>
      <c r="MEC19" s="97"/>
      <c r="MED19" s="97"/>
      <c r="MEE19" s="97"/>
      <c r="MEF19" s="97"/>
      <c r="MEG19" s="97"/>
      <c r="MEH19" s="97"/>
      <c r="MEI19" s="97"/>
      <c r="MEJ19" s="97"/>
      <c r="MEK19" s="97"/>
      <c r="MEL19" s="97"/>
      <c r="MEM19" s="97"/>
      <c r="MEN19" s="97"/>
      <c r="MEO19" s="97"/>
      <c r="MEP19" s="97"/>
      <c r="MEQ19" s="97"/>
      <c r="MER19" s="97"/>
      <c r="MES19" s="97"/>
      <c r="MET19" s="97"/>
      <c r="MEU19" s="97"/>
      <c r="MEV19" s="97"/>
      <c r="MEW19" s="97"/>
      <c r="MEX19" s="97"/>
      <c r="MEY19" s="97"/>
      <c r="MEZ19" s="97"/>
      <c r="MFL19" s="97"/>
      <c r="MFM19" s="97"/>
      <c r="MFN19" s="97"/>
      <c r="MFO19" s="97"/>
      <c r="MFP19" s="97"/>
      <c r="MFQ19" s="97"/>
      <c r="MFR19" s="97"/>
      <c r="MFS19" s="97"/>
      <c r="MFT19" s="97"/>
      <c r="MFU19" s="97"/>
      <c r="MFV19" s="97"/>
      <c r="MFW19" s="97"/>
      <c r="MFX19" s="97"/>
      <c r="MFY19" s="97"/>
      <c r="MFZ19" s="97"/>
      <c r="MGA19" s="97"/>
      <c r="MGB19" s="97"/>
      <c r="MGC19" s="97"/>
      <c r="MGD19" s="97"/>
      <c r="MGE19" s="97"/>
      <c r="MGF19" s="97"/>
      <c r="MGG19" s="97"/>
      <c r="MGH19" s="97"/>
      <c r="MGI19" s="97"/>
      <c r="MGJ19" s="97"/>
      <c r="MGK19" s="97"/>
      <c r="MGL19" s="97"/>
      <c r="MGM19" s="97"/>
      <c r="MGN19" s="97"/>
      <c r="MGO19" s="97"/>
      <c r="MGP19" s="97"/>
      <c r="MGQ19" s="97"/>
      <c r="MGR19" s="97"/>
      <c r="MGS19" s="97"/>
      <c r="MGT19" s="97"/>
      <c r="MGU19" s="97"/>
      <c r="MGV19" s="97"/>
      <c r="MGW19" s="97"/>
      <c r="MGX19" s="97"/>
      <c r="MGY19" s="97"/>
      <c r="MGZ19" s="97"/>
      <c r="MHA19" s="97"/>
      <c r="MHB19" s="97"/>
      <c r="MHC19" s="97"/>
      <c r="MHD19" s="97"/>
      <c r="MHE19" s="97"/>
      <c r="MHF19" s="97"/>
      <c r="MHG19" s="97"/>
      <c r="MHH19" s="97"/>
      <c r="MHI19" s="97"/>
      <c r="MHJ19" s="97"/>
      <c r="MHK19" s="97"/>
      <c r="MHL19" s="97"/>
      <c r="MHM19" s="97"/>
      <c r="MHN19" s="97"/>
      <c r="MHO19" s="97"/>
      <c r="MHP19" s="97"/>
      <c r="MHQ19" s="97"/>
      <c r="MHR19" s="97"/>
      <c r="MHS19" s="97"/>
      <c r="MHT19" s="97"/>
      <c r="MHU19" s="97"/>
      <c r="MHV19" s="97"/>
      <c r="MHW19" s="97"/>
      <c r="MHX19" s="97"/>
      <c r="MHY19" s="97"/>
      <c r="MHZ19" s="97"/>
      <c r="MIA19" s="97"/>
      <c r="MIB19" s="97"/>
      <c r="MIC19" s="97"/>
      <c r="MID19" s="97"/>
      <c r="MIE19" s="97"/>
      <c r="MIF19" s="97"/>
      <c r="MIG19" s="97"/>
      <c r="MIH19" s="97"/>
      <c r="MII19" s="97"/>
      <c r="MIJ19" s="97"/>
      <c r="MIK19" s="97"/>
      <c r="MIL19" s="97"/>
      <c r="MIM19" s="97"/>
      <c r="MIN19" s="97"/>
      <c r="MIO19" s="97"/>
      <c r="MIP19" s="97"/>
      <c r="MIQ19" s="97"/>
      <c r="MIR19" s="97"/>
      <c r="MIS19" s="97"/>
      <c r="MIT19" s="97"/>
      <c r="MIU19" s="97"/>
      <c r="MIV19" s="97"/>
      <c r="MIW19" s="97"/>
      <c r="MIX19" s="97"/>
      <c r="MIY19" s="97"/>
      <c r="MIZ19" s="97"/>
      <c r="MJA19" s="97"/>
      <c r="MJB19" s="97"/>
      <c r="MJC19" s="97"/>
      <c r="MJD19" s="97"/>
      <c r="MJE19" s="97"/>
      <c r="MJF19" s="97"/>
      <c r="MJG19" s="97"/>
      <c r="MJH19" s="97"/>
      <c r="MJI19" s="97"/>
      <c r="MJJ19" s="97"/>
      <c r="MJK19" s="97"/>
      <c r="MJL19" s="97"/>
      <c r="MJM19" s="97"/>
      <c r="MJN19" s="97"/>
      <c r="MJO19" s="97"/>
      <c r="MJP19" s="97"/>
      <c r="MJQ19" s="97"/>
      <c r="MJR19" s="97"/>
      <c r="MJS19" s="97"/>
      <c r="MJT19" s="97"/>
      <c r="MJU19" s="97"/>
      <c r="MJV19" s="97"/>
      <c r="MJW19" s="97"/>
      <c r="MJX19" s="97"/>
      <c r="MJY19" s="97"/>
      <c r="MJZ19" s="97"/>
      <c r="MKA19" s="97"/>
      <c r="MKB19" s="97"/>
      <c r="MKC19" s="97"/>
      <c r="MKD19" s="97"/>
      <c r="MKE19" s="97"/>
      <c r="MKF19" s="97"/>
      <c r="MKG19" s="97"/>
      <c r="MKH19" s="97"/>
      <c r="MKI19" s="97"/>
      <c r="MKJ19" s="97"/>
      <c r="MKK19" s="97"/>
      <c r="MKL19" s="97"/>
      <c r="MKM19" s="97"/>
      <c r="MKN19" s="97"/>
      <c r="MKO19" s="97"/>
      <c r="MKP19" s="97"/>
      <c r="MKQ19" s="97"/>
      <c r="MKR19" s="97"/>
      <c r="MKS19" s="97"/>
      <c r="MKT19" s="97"/>
      <c r="MKU19" s="97"/>
      <c r="MKV19" s="97"/>
      <c r="MKW19" s="97"/>
      <c r="MKX19" s="97"/>
      <c r="MKY19" s="97"/>
      <c r="MKZ19" s="97"/>
      <c r="MLA19" s="97"/>
      <c r="MLB19" s="97"/>
      <c r="MLC19" s="97"/>
      <c r="MLD19" s="97"/>
      <c r="MLE19" s="97"/>
      <c r="MLF19" s="97"/>
      <c r="MLG19" s="97"/>
      <c r="MLH19" s="97"/>
      <c r="MLI19" s="97"/>
      <c r="MLJ19" s="97"/>
      <c r="MLK19" s="97"/>
      <c r="MLL19" s="97"/>
      <c r="MLM19" s="97"/>
      <c r="MLN19" s="97"/>
      <c r="MLO19" s="97"/>
      <c r="MLP19" s="97"/>
      <c r="MLQ19" s="97"/>
      <c r="MLR19" s="97"/>
      <c r="MLS19" s="97"/>
      <c r="MLT19" s="97"/>
      <c r="MLU19" s="97"/>
      <c r="MLV19" s="97"/>
      <c r="MLW19" s="97"/>
      <c r="MLX19" s="97"/>
      <c r="MLY19" s="97"/>
      <c r="MLZ19" s="97"/>
      <c r="MMA19" s="97"/>
      <c r="MMB19" s="97"/>
      <c r="MMC19" s="97"/>
      <c r="MMD19" s="97"/>
      <c r="MME19" s="97"/>
      <c r="MMF19" s="97"/>
      <c r="MMG19" s="97"/>
      <c r="MMH19" s="97"/>
      <c r="MMI19" s="97"/>
      <c r="MMJ19" s="97"/>
      <c r="MMK19" s="97"/>
      <c r="MML19" s="97"/>
      <c r="MMM19" s="97"/>
      <c r="MMN19" s="97"/>
      <c r="MMO19" s="97"/>
      <c r="MMP19" s="97"/>
      <c r="MMQ19" s="97"/>
      <c r="MMR19" s="97"/>
      <c r="MMS19" s="97"/>
      <c r="MMT19" s="97"/>
      <c r="MMU19" s="97"/>
      <c r="MMV19" s="97"/>
      <c r="MMW19" s="97"/>
      <c r="MMX19" s="97"/>
      <c r="MMY19" s="97"/>
      <c r="MMZ19" s="97"/>
      <c r="MNA19" s="97"/>
      <c r="MNB19" s="97"/>
      <c r="MNC19" s="97"/>
      <c r="MND19" s="97"/>
      <c r="MNE19" s="97"/>
      <c r="MNF19" s="97"/>
      <c r="MNG19" s="97"/>
      <c r="MNH19" s="97"/>
      <c r="MNI19" s="97"/>
      <c r="MNJ19" s="97"/>
      <c r="MNK19" s="97"/>
      <c r="MNL19" s="97"/>
      <c r="MNM19" s="97"/>
      <c r="MNN19" s="97"/>
      <c r="MNO19" s="97"/>
      <c r="MNP19" s="97"/>
      <c r="MNQ19" s="97"/>
      <c r="MNR19" s="97"/>
      <c r="MNS19" s="97"/>
      <c r="MNT19" s="97"/>
      <c r="MNU19" s="97"/>
      <c r="MNV19" s="97"/>
      <c r="MNW19" s="97"/>
      <c r="MNX19" s="97"/>
      <c r="MNY19" s="97"/>
      <c r="MNZ19" s="97"/>
      <c r="MOA19" s="97"/>
      <c r="MOB19" s="97"/>
      <c r="MOC19" s="97"/>
      <c r="MOD19" s="97"/>
      <c r="MOE19" s="97"/>
      <c r="MOF19" s="97"/>
      <c r="MOG19" s="97"/>
      <c r="MOH19" s="97"/>
      <c r="MOI19" s="97"/>
      <c r="MOJ19" s="97"/>
      <c r="MOK19" s="97"/>
      <c r="MOL19" s="97"/>
      <c r="MOM19" s="97"/>
      <c r="MON19" s="97"/>
      <c r="MOO19" s="97"/>
      <c r="MOP19" s="97"/>
      <c r="MOQ19" s="97"/>
      <c r="MOR19" s="97"/>
      <c r="MOS19" s="97"/>
      <c r="MOT19" s="97"/>
      <c r="MOU19" s="97"/>
      <c r="MOV19" s="97"/>
      <c r="MPH19" s="97"/>
      <c r="MPI19" s="97"/>
      <c r="MPJ19" s="97"/>
      <c r="MPK19" s="97"/>
      <c r="MPL19" s="97"/>
      <c r="MPM19" s="97"/>
      <c r="MPN19" s="97"/>
      <c r="MPO19" s="97"/>
      <c r="MPP19" s="97"/>
      <c r="MPQ19" s="97"/>
      <c r="MPR19" s="97"/>
      <c r="MPS19" s="97"/>
      <c r="MPT19" s="97"/>
      <c r="MPU19" s="97"/>
      <c r="MPV19" s="97"/>
      <c r="MPW19" s="97"/>
      <c r="MPX19" s="97"/>
      <c r="MPY19" s="97"/>
      <c r="MPZ19" s="97"/>
      <c r="MQA19" s="97"/>
      <c r="MQB19" s="97"/>
      <c r="MQC19" s="97"/>
      <c r="MQD19" s="97"/>
      <c r="MQE19" s="97"/>
      <c r="MQF19" s="97"/>
      <c r="MQG19" s="97"/>
      <c r="MQH19" s="97"/>
      <c r="MQI19" s="97"/>
      <c r="MQJ19" s="97"/>
      <c r="MQK19" s="97"/>
      <c r="MQL19" s="97"/>
      <c r="MQM19" s="97"/>
      <c r="MQN19" s="97"/>
      <c r="MQO19" s="97"/>
      <c r="MQP19" s="97"/>
      <c r="MQQ19" s="97"/>
      <c r="MQR19" s="97"/>
      <c r="MQS19" s="97"/>
      <c r="MQT19" s="97"/>
      <c r="MQU19" s="97"/>
      <c r="MQV19" s="97"/>
      <c r="MQW19" s="97"/>
      <c r="MQX19" s="97"/>
      <c r="MQY19" s="97"/>
      <c r="MQZ19" s="97"/>
      <c r="MRA19" s="97"/>
      <c r="MRB19" s="97"/>
      <c r="MRC19" s="97"/>
      <c r="MRD19" s="97"/>
      <c r="MRE19" s="97"/>
      <c r="MRF19" s="97"/>
      <c r="MRG19" s="97"/>
      <c r="MRH19" s="97"/>
      <c r="MRI19" s="97"/>
      <c r="MRJ19" s="97"/>
      <c r="MRK19" s="97"/>
      <c r="MRL19" s="97"/>
      <c r="MRM19" s="97"/>
      <c r="MRN19" s="97"/>
      <c r="MRO19" s="97"/>
      <c r="MRP19" s="97"/>
      <c r="MRQ19" s="97"/>
      <c r="MRR19" s="97"/>
      <c r="MRS19" s="97"/>
      <c r="MRT19" s="97"/>
      <c r="MRU19" s="97"/>
      <c r="MRV19" s="97"/>
      <c r="MRW19" s="97"/>
      <c r="MRX19" s="97"/>
      <c r="MRY19" s="97"/>
      <c r="MRZ19" s="97"/>
      <c r="MSA19" s="97"/>
      <c r="MSB19" s="97"/>
      <c r="MSC19" s="97"/>
      <c r="MSD19" s="97"/>
      <c r="MSE19" s="97"/>
      <c r="MSF19" s="97"/>
      <c r="MSG19" s="97"/>
      <c r="MSH19" s="97"/>
      <c r="MSI19" s="97"/>
      <c r="MSJ19" s="97"/>
      <c r="MSK19" s="97"/>
      <c r="MSL19" s="97"/>
      <c r="MSM19" s="97"/>
      <c r="MSN19" s="97"/>
      <c r="MSO19" s="97"/>
      <c r="MSP19" s="97"/>
      <c r="MSQ19" s="97"/>
      <c r="MSR19" s="97"/>
      <c r="MSS19" s="97"/>
      <c r="MST19" s="97"/>
      <c r="MSU19" s="97"/>
      <c r="MSV19" s="97"/>
      <c r="MSW19" s="97"/>
      <c r="MSX19" s="97"/>
      <c r="MSY19" s="97"/>
      <c r="MSZ19" s="97"/>
      <c r="MTA19" s="97"/>
      <c r="MTB19" s="97"/>
      <c r="MTC19" s="97"/>
      <c r="MTD19" s="97"/>
      <c r="MTE19" s="97"/>
      <c r="MTF19" s="97"/>
      <c r="MTG19" s="97"/>
      <c r="MTH19" s="97"/>
      <c r="MTI19" s="97"/>
      <c r="MTJ19" s="97"/>
      <c r="MTK19" s="97"/>
      <c r="MTL19" s="97"/>
      <c r="MTM19" s="97"/>
      <c r="MTN19" s="97"/>
      <c r="MTO19" s="97"/>
      <c r="MTP19" s="97"/>
      <c r="MTQ19" s="97"/>
      <c r="MTR19" s="97"/>
      <c r="MTS19" s="97"/>
      <c r="MTT19" s="97"/>
      <c r="MTU19" s="97"/>
      <c r="MTV19" s="97"/>
      <c r="MTW19" s="97"/>
      <c r="MTX19" s="97"/>
      <c r="MTY19" s="97"/>
      <c r="MTZ19" s="97"/>
      <c r="MUA19" s="97"/>
      <c r="MUB19" s="97"/>
      <c r="MUC19" s="97"/>
      <c r="MUD19" s="97"/>
      <c r="MUE19" s="97"/>
      <c r="MUF19" s="97"/>
      <c r="MUG19" s="97"/>
      <c r="MUH19" s="97"/>
      <c r="MUI19" s="97"/>
      <c r="MUJ19" s="97"/>
      <c r="MUK19" s="97"/>
      <c r="MUL19" s="97"/>
      <c r="MUM19" s="97"/>
      <c r="MUN19" s="97"/>
      <c r="MUO19" s="97"/>
      <c r="MUP19" s="97"/>
      <c r="MUQ19" s="97"/>
      <c r="MUR19" s="97"/>
      <c r="MUS19" s="97"/>
      <c r="MUT19" s="97"/>
      <c r="MUU19" s="97"/>
      <c r="MUV19" s="97"/>
      <c r="MUW19" s="97"/>
      <c r="MUX19" s="97"/>
      <c r="MUY19" s="97"/>
      <c r="MUZ19" s="97"/>
      <c r="MVA19" s="97"/>
      <c r="MVB19" s="97"/>
      <c r="MVC19" s="97"/>
      <c r="MVD19" s="97"/>
      <c r="MVE19" s="97"/>
      <c r="MVF19" s="97"/>
      <c r="MVG19" s="97"/>
      <c r="MVH19" s="97"/>
      <c r="MVI19" s="97"/>
      <c r="MVJ19" s="97"/>
      <c r="MVK19" s="97"/>
      <c r="MVL19" s="97"/>
      <c r="MVM19" s="97"/>
      <c r="MVN19" s="97"/>
      <c r="MVO19" s="97"/>
      <c r="MVP19" s="97"/>
      <c r="MVQ19" s="97"/>
      <c r="MVR19" s="97"/>
      <c r="MVS19" s="97"/>
      <c r="MVT19" s="97"/>
      <c r="MVU19" s="97"/>
      <c r="MVV19" s="97"/>
      <c r="MVW19" s="97"/>
      <c r="MVX19" s="97"/>
      <c r="MVY19" s="97"/>
      <c r="MVZ19" s="97"/>
      <c r="MWA19" s="97"/>
      <c r="MWB19" s="97"/>
      <c r="MWC19" s="97"/>
      <c r="MWD19" s="97"/>
      <c r="MWE19" s="97"/>
      <c r="MWF19" s="97"/>
      <c r="MWG19" s="97"/>
      <c r="MWH19" s="97"/>
      <c r="MWI19" s="97"/>
      <c r="MWJ19" s="97"/>
      <c r="MWK19" s="97"/>
      <c r="MWL19" s="97"/>
      <c r="MWM19" s="97"/>
      <c r="MWN19" s="97"/>
      <c r="MWO19" s="97"/>
      <c r="MWP19" s="97"/>
      <c r="MWQ19" s="97"/>
      <c r="MWR19" s="97"/>
      <c r="MWS19" s="97"/>
      <c r="MWT19" s="97"/>
      <c r="MWU19" s="97"/>
      <c r="MWV19" s="97"/>
      <c r="MWW19" s="97"/>
      <c r="MWX19" s="97"/>
      <c r="MWY19" s="97"/>
      <c r="MWZ19" s="97"/>
      <c r="MXA19" s="97"/>
      <c r="MXB19" s="97"/>
      <c r="MXC19" s="97"/>
      <c r="MXD19" s="97"/>
      <c r="MXE19" s="97"/>
      <c r="MXF19" s="97"/>
      <c r="MXG19" s="97"/>
      <c r="MXH19" s="97"/>
      <c r="MXI19" s="97"/>
      <c r="MXJ19" s="97"/>
      <c r="MXK19" s="97"/>
      <c r="MXL19" s="97"/>
      <c r="MXM19" s="97"/>
      <c r="MXN19" s="97"/>
      <c r="MXO19" s="97"/>
      <c r="MXP19" s="97"/>
      <c r="MXQ19" s="97"/>
      <c r="MXR19" s="97"/>
      <c r="MXS19" s="97"/>
      <c r="MXT19" s="97"/>
      <c r="MXU19" s="97"/>
      <c r="MXV19" s="97"/>
      <c r="MXW19" s="97"/>
      <c r="MXX19" s="97"/>
      <c r="MXY19" s="97"/>
      <c r="MXZ19" s="97"/>
      <c r="MYA19" s="97"/>
      <c r="MYB19" s="97"/>
      <c r="MYC19" s="97"/>
      <c r="MYD19" s="97"/>
      <c r="MYE19" s="97"/>
      <c r="MYF19" s="97"/>
      <c r="MYG19" s="97"/>
      <c r="MYH19" s="97"/>
      <c r="MYI19" s="97"/>
      <c r="MYJ19" s="97"/>
      <c r="MYK19" s="97"/>
      <c r="MYL19" s="97"/>
      <c r="MYM19" s="97"/>
      <c r="MYN19" s="97"/>
      <c r="MYO19" s="97"/>
      <c r="MYP19" s="97"/>
      <c r="MYQ19" s="97"/>
      <c r="MYR19" s="97"/>
      <c r="MZD19" s="97"/>
      <c r="MZE19" s="97"/>
      <c r="MZF19" s="97"/>
      <c r="MZG19" s="97"/>
      <c r="MZH19" s="97"/>
      <c r="MZI19" s="97"/>
      <c r="MZJ19" s="97"/>
      <c r="MZK19" s="97"/>
      <c r="MZL19" s="97"/>
      <c r="MZM19" s="97"/>
      <c r="MZN19" s="97"/>
      <c r="MZO19" s="97"/>
      <c r="MZP19" s="97"/>
      <c r="MZQ19" s="97"/>
      <c r="MZR19" s="97"/>
      <c r="MZS19" s="97"/>
      <c r="MZT19" s="97"/>
      <c r="MZU19" s="97"/>
      <c r="MZV19" s="97"/>
      <c r="MZW19" s="97"/>
      <c r="MZX19" s="97"/>
      <c r="MZY19" s="97"/>
      <c r="MZZ19" s="97"/>
      <c r="NAA19" s="97"/>
      <c r="NAB19" s="97"/>
      <c r="NAC19" s="97"/>
      <c r="NAD19" s="97"/>
      <c r="NAE19" s="97"/>
      <c r="NAF19" s="97"/>
      <c r="NAG19" s="97"/>
      <c r="NAH19" s="97"/>
      <c r="NAI19" s="97"/>
      <c r="NAJ19" s="97"/>
      <c r="NAK19" s="97"/>
      <c r="NAL19" s="97"/>
      <c r="NAM19" s="97"/>
      <c r="NAN19" s="97"/>
      <c r="NAO19" s="97"/>
      <c r="NAP19" s="97"/>
      <c r="NAQ19" s="97"/>
      <c r="NAR19" s="97"/>
      <c r="NAS19" s="97"/>
      <c r="NAT19" s="97"/>
      <c r="NAU19" s="97"/>
      <c r="NAV19" s="97"/>
      <c r="NAW19" s="97"/>
      <c r="NAX19" s="97"/>
      <c r="NAY19" s="97"/>
      <c r="NAZ19" s="97"/>
      <c r="NBA19" s="97"/>
      <c r="NBB19" s="97"/>
      <c r="NBC19" s="97"/>
      <c r="NBD19" s="97"/>
      <c r="NBE19" s="97"/>
      <c r="NBF19" s="97"/>
      <c r="NBG19" s="97"/>
      <c r="NBH19" s="97"/>
      <c r="NBI19" s="97"/>
      <c r="NBJ19" s="97"/>
      <c r="NBK19" s="97"/>
      <c r="NBL19" s="97"/>
      <c r="NBM19" s="97"/>
      <c r="NBN19" s="97"/>
      <c r="NBO19" s="97"/>
      <c r="NBP19" s="97"/>
      <c r="NBQ19" s="97"/>
      <c r="NBR19" s="97"/>
      <c r="NBS19" s="97"/>
      <c r="NBT19" s="97"/>
      <c r="NBU19" s="97"/>
      <c r="NBV19" s="97"/>
      <c r="NBW19" s="97"/>
      <c r="NBX19" s="97"/>
      <c r="NBY19" s="97"/>
      <c r="NBZ19" s="97"/>
      <c r="NCA19" s="97"/>
      <c r="NCB19" s="97"/>
      <c r="NCC19" s="97"/>
      <c r="NCD19" s="97"/>
      <c r="NCE19" s="97"/>
      <c r="NCF19" s="97"/>
      <c r="NCG19" s="97"/>
      <c r="NCH19" s="97"/>
      <c r="NCI19" s="97"/>
      <c r="NCJ19" s="97"/>
      <c r="NCK19" s="97"/>
      <c r="NCL19" s="97"/>
      <c r="NCM19" s="97"/>
      <c r="NCN19" s="97"/>
      <c r="NCO19" s="97"/>
      <c r="NCP19" s="97"/>
      <c r="NCQ19" s="97"/>
      <c r="NCR19" s="97"/>
      <c r="NCS19" s="97"/>
      <c r="NCT19" s="97"/>
      <c r="NCU19" s="97"/>
      <c r="NCV19" s="97"/>
      <c r="NCW19" s="97"/>
      <c r="NCX19" s="97"/>
      <c r="NCY19" s="97"/>
      <c r="NCZ19" s="97"/>
      <c r="NDA19" s="97"/>
      <c r="NDB19" s="97"/>
      <c r="NDC19" s="97"/>
      <c r="NDD19" s="97"/>
      <c r="NDE19" s="97"/>
      <c r="NDF19" s="97"/>
      <c r="NDG19" s="97"/>
      <c r="NDH19" s="97"/>
      <c r="NDI19" s="97"/>
      <c r="NDJ19" s="97"/>
      <c r="NDK19" s="97"/>
      <c r="NDL19" s="97"/>
      <c r="NDM19" s="97"/>
      <c r="NDN19" s="97"/>
      <c r="NDO19" s="97"/>
      <c r="NDP19" s="97"/>
      <c r="NDQ19" s="97"/>
      <c r="NDR19" s="97"/>
      <c r="NDS19" s="97"/>
      <c r="NDT19" s="97"/>
      <c r="NDU19" s="97"/>
      <c r="NDV19" s="97"/>
      <c r="NDW19" s="97"/>
      <c r="NDX19" s="97"/>
      <c r="NDY19" s="97"/>
      <c r="NDZ19" s="97"/>
      <c r="NEA19" s="97"/>
      <c r="NEB19" s="97"/>
      <c r="NEC19" s="97"/>
      <c r="NED19" s="97"/>
      <c r="NEE19" s="97"/>
      <c r="NEF19" s="97"/>
      <c r="NEG19" s="97"/>
      <c r="NEH19" s="97"/>
      <c r="NEI19" s="97"/>
      <c r="NEJ19" s="97"/>
      <c r="NEK19" s="97"/>
      <c r="NEL19" s="97"/>
      <c r="NEM19" s="97"/>
      <c r="NEN19" s="97"/>
      <c r="NEO19" s="97"/>
      <c r="NEP19" s="97"/>
      <c r="NEQ19" s="97"/>
      <c r="NER19" s="97"/>
      <c r="NES19" s="97"/>
      <c r="NET19" s="97"/>
      <c r="NEU19" s="97"/>
      <c r="NEV19" s="97"/>
      <c r="NEW19" s="97"/>
      <c r="NEX19" s="97"/>
      <c r="NEY19" s="97"/>
      <c r="NEZ19" s="97"/>
      <c r="NFA19" s="97"/>
      <c r="NFB19" s="97"/>
      <c r="NFC19" s="97"/>
      <c r="NFD19" s="97"/>
      <c r="NFE19" s="97"/>
      <c r="NFF19" s="97"/>
      <c r="NFG19" s="97"/>
      <c r="NFH19" s="97"/>
      <c r="NFI19" s="97"/>
      <c r="NFJ19" s="97"/>
      <c r="NFK19" s="97"/>
      <c r="NFL19" s="97"/>
      <c r="NFM19" s="97"/>
      <c r="NFN19" s="97"/>
      <c r="NFO19" s="97"/>
      <c r="NFP19" s="97"/>
      <c r="NFQ19" s="97"/>
      <c r="NFR19" s="97"/>
      <c r="NFS19" s="97"/>
      <c r="NFT19" s="97"/>
      <c r="NFU19" s="97"/>
      <c r="NFV19" s="97"/>
      <c r="NFW19" s="97"/>
      <c r="NFX19" s="97"/>
      <c r="NFY19" s="97"/>
      <c r="NFZ19" s="97"/>
      <c r="NGA19" s="97"/>
      <c r="NGB19" s="97"/>
      <c r="NGC19" s="97"/>
      <c r="NGD19" s="97"/>
      <c r="NGE19" s="97"/>
      <c r="NGF19" s="97"/>
      <c r="NGG19" s="97"/>
      <c r="NGH19" s="97"/>
      <c r="NGI19" s="97"/>
      <c r="NGJ19" s="97"/>
      <c r="NGK19" s="97"/>
      <c r="NGL19" s="97"/>
      <c r="NGM19" s="97"/>
      <c r="NGN19" s="97"/>
      <c r="NGO19" s="97"/>
      <c r="NGP19" s="97"/>
      <c r="NGQ19" s="97"/>
      <c r="NGR19" s="97"/>
      <c r="NGS19" s="97"/>
      <c r="NGT19" s="97"/>
      <c r="NGU19" s="97"/>
      <c r="NGV19" s="97"/>
      <c r="NGW19" s="97"/>
      <c r="NGX19" s="97"/>
      <c r="NGY19" s="97"/>
      <c r="NGZ19" s="97"/>
      <c r="NHA19" s="97"/>
      <c r="NHB19" s="97"/>
      <c r="NHC19" s="97"/>
      <c r="NHD19" s="97"/>
      <c r="NHE19" s="97"/>
      <c r="NHF19" s="97"/>
      <c r="NHG19" s="97"/>
      <c r="NHH19" s="97"/>
      <c r="NHI19" s="97"/>
      <c r="NHJ19" s="97"/>
      <c r="NHK19" s="97"/>
      <c r="NHL19" s="97"/>
      <c r="NHM19" s="97"/>
      <c r="NHN19" s="97"/>
      <c r="NHO19" s="97"/>
      <c r="NHP19" s="97"/>
      <c r="NHQ19" s="97"/>
      <c r="NHR19" s="97"/>
      <c r="NHS19" s="97"/>
      <c r="NHT19" s="97"/>
      <c r="NHU19" s="97"/>
      <c r="NHV19" s="97"/>
      <c r="NHW19" s="97"/>
      <c r="NHX19" s="97"/>
      <c r="NHY19" s="97"/>
      <c r="NHZ19" s="97"/>
      <c r="NIA19" s="97"/>
      <c r="NIB19" s="97"/>
      <c r="NIC19" s="97"/>
      <c r="NID19" s="97"/>
      <c r="NIE19" s="97"/>
      <c r="NIF19" s="97"/>
      <c r="NIG19" s="97"/>
      <c r="NIH19" s="97"/>
      <c r="NII19" s="97"/>
      <c r="NIJ19" s="97"/>
      <c r="NIK19" s="97"/>
      <c r="NIL19" s="97"/>
      <c r="NIM19" s="97"/>
      <c r="NIN19" s="97"/>
      <c r="NIZ19" s="97"/>
      <c r="NJA19" s="97"/>
      <c r="NJB19" s="97"/>
      <c r="NJC19" s="97"/>
      <c r="NJD19" s="97"/>
      <c r="NJE19" s="97"/>
      <c r="NJF19" s="97"/>
      <c r="NJG19" s="97"/>
      <c r="NJH19" s="97"/>
      <c r="NJI19" s="97"/>
      <c r="NJJ19" s="97"/>
      <c r="NJK19" s="97"/>
      <c r="NJL19" s="97"/>
      <c r="NJM19" s="97"/>
      <c r="NJN19" s="97"/>
      <c r="NJO19" s="97"/>
      <c r="NJP19" s="97"/>
      <c r="NJQ19" s="97"/>
      <c r="NJR19" s="97"/>
      <c r="NJS19" s="97"/>
      <c r="NJT19" s="97"/>
      <c r="NJU19" s="97"/>
      <c r="NJV19" s="97"/>
      <c r="NJW19" s="97"/>
      <c r="NJX19" s="97"/>
      <c r="NJY19" s="97"/>
      <c r="NJZ19" s="97"/>
      <c r="NKA19" s="97"/>
      <c r="NKB19" s="97"/>
      <c r="NKC19" s="97"/>
      <c r="NKD19" s="97"/>
      <c r="NKE19" s="97"/>
      <c r="NKF19" s="97"/>
      <c r="NKG19" s="97"/>
      <c r="NKH19" s="97"/>
      <c r="NKI19" s="97"/>
      <c r="NKJ19" s="97"/>
      <c r="NKK19" s="97"/>
      <c r="NKL19" s="97"/>
      <c r="NKM19" s="97"/>
      <c r="NKN19" s="97"/>
      <c r="NKO19" s="97"/>
      <c r="NKP19" s="97"/>
      <c r="NKQ19" s="97"/>
      <c r="NKR19" s="97"/>
      <c r="NKS19" s="97"/>
      <c r="NKT19" s="97"/>
      <c r="NKU19" s="97"/>
      <c r="NKV19" s="97"/>
      <c r="NKW19" s="97"/>
      <c r="NKX19" s="97"/>
      <c r="NKY19" s="97"/>
      <c r="NKZ19" s="97"/>
      <c r="NLA19" s="97"/>
      <c r="NLB19" s="97"/>
      <c r="NLC19" s="97"/>
      <c r="NLD19" s="97"/>
      <c r="NLE19" s="97"/>
      <c r="NLF19" s="97"/>
      <c r="NLG19" s="97"/>
      <c r="NLH19" s="97"/>
      <c r="NLI19" s="97"/>
      <c r="NLJ19" s="97"/>
      <c r="NLK19" s="97"/>
      <c r="NLL19" s="97"/>
      <c r="NLM19" s="97"/>
      <c r="NLN19" s="97"/>
      <c r="NLO19" s="97"/>
      <c r="NLP19" s="97"/>
      <c r="NLQ19" s="97"/>
      <c r="NLR19" s="97"/>
      <c r="NLS19" s="97"/>
      <c r="NLT19" s="97"/>
      <c r="NLU19" s="97"/>
      <c r="NLV19" s="97"/>
      <c r="NLW19" s="97"/>
      <c r="NLX19" s="97"/>
      <c r="NLY19" s="97"/>
      <c r="NLZ19" s="97"/>
      <c r="NMA19" s="97"/>
      <c r="NMB19" s="97"/>
      <c r="NMC19" s="97"/>
      <c r="NMD19" s="97"/>
      <c r="NME19" s="97"/>
      <c r="NMF19" s="97"/>
      <c r="NMG19" s="97"/>
      <c r="NMH19" s="97"/>
      <c r="NMI19" s="97"/>
      <c r="NMJ19" s="97"/>
      <c r="NMK19" s="97"/>
      <c r="NML19" s="97"/>
      <c r="NMM19" s="97"/>
      <c r="NMN19" s="97"/>
      <c r="NMO19" s="97"/>
      <c r="NMP19" s="97"/>
      <c r="NMQ19" s="97"/>
      <c r="NMR19" s="97"/>
      <c r="NMS19" s="97"/>
      <c r="NMT19" s="97"/>
      <c r="NMU19" s="97"/>
      <c r="NMV19" s="97"/>
      <c r="NMW19" s="97"/>
      <c r="NMX19" s="97"/>
      <c r="NMY19" s="97"/>
      <c r="NMZ19" s="97"/>
      <c r="NNA19" s="97"/>
      <c r="NNB19" s="97"/>
      <c r="NNC19" s="97"/>
      <c r="NND19" s="97"/>
      <c r="NNE19" s="97"/>
      <c r="NNF19" s="97"/>
      <c r="NNG19" s="97"/>
      <c r="NNH19" s="97"/>
      <c r="NNI19" s="97"/>
      <c r="NNJ19" s="97"/>
      <c r="NNK19" s="97"/>
      <c r="NNL19" s="97"/>
      <c r="NNM19" s="97"/>
      <c r="NNN19" s="97"/>
      <c r="NNO19" s="97"/>
      <c r="NNP19" s="97"/>
      <c r="NNQ19" s="97"/>
      <c r="NNR19" s="97"/>
      <c r="NNS19" s="97"/>
      <c r="NNT19" s="97"/>
      <c r="NNU19" s="97"/>
      <c r="NNV19" s="97"/>
      <c r="NNW19" s="97"/>
      <c r="NNX19" s="97"/>
      <c r="NNY19" s="97"/>
      <c r="NNZ19" s="97"/>
      <c r="NOA19" s="97"/>
      <c r="NOB19" s="97"/>
      <c r="NOC19" s="97"/>
      <c r="NOD19" s="97"/>
      <c r="NOE19" s="97"/>
      <c r="NOF19" s="97"/>
      <c r="NOG19" s="97"/>
      <c r="NOH19" s="97"/>
      <c r="NOI19" s="97"/>
      <c r="NOJ19" s="97"/>
      <c r="NOK19" s="97"/>
      <c r="NOL19" s="97"/>
      <c r="NOM19" s="97"/>
      <c r="NON19" s="97"/>
      <c r="NOO19" s="97"/>
      <c r="NOP19" s="97"/>
      <c r="NOQ19" s="97"/>
      <c r="NOR19" s="97"/>
      <c r="NOS19" s="97"/>
      <c r="NOT19" s="97"/>
      <c r="NOU19" s="97"/>
      <c r="NOV19" s="97"/>
      <c r="NOW19" s="97"/>
      <c r="NOX19" s="97"/>
      <c r="NOY19" s="97"/>
      <c r="NOZ19" s="97"/>
      <c r="NPA19" s="97"/>
      <c r="NPB19" s="97"/>
      <c r="NPC19" s="97"/>
      <c r="NPD19" s="97"/>
      <c r="NPE19" s="97"/>
      <c r="NPF19" s="97"/>
      <c r="NPG19" s="97"/>
      <c r="NPH19" s="97"/>
      <c r="NPI19" s="97"/>
      <c r="NPJ19" s="97"/>
      <c r="NPK19" s="97"/>
      <c r="NPL19" s="97"/>
      <c r="NPM19" s="97"/>
      <c r="NPN19" s="97"/>
      <c r="NPO19" s="97"/>
      <c r="NPP19" s="97"/>
      <c r="NPQ19" s="97"/>
      <c r="NPR19" s="97"/>
      <c r="NPS19" s="97"/>
      <c r="NPT19" s="97"/>
      <c r="NPU19" s="97"/>
      <c r="NPV19" s="97"/>
      <c r="NPW19" s="97"/>
      <c r="NPX19" s="97"/>
      <c r="NPY19" s="97"/>
      <c r="NPZ19" s="97"/>
      <c r="NQA19" s="97"/>
      <c r="NQB19" s="97"/>
      <c r="NQC19" s="97"/>
      <c r="NQD19" s="97"/>
      <c r="NQE19" s="97"/>
      <c r="NQF19" s="97"/>
      <c r="NQG19" s="97"/>
      <c r="NQH19" s="97"/>
      <c r="NQI19" s="97"/>
      <c r="NQJ19" s="97"/>
      <c r="NQK19" s="97"/>
      <c r="NQL19" s="97"/>
      <c r="NQM19" s="97"/>
      <c r="NQN19" s="97"/>
      <c r="NQO19" s="97"/>
      <c r="NQP19" s="97"/>
      <c r="NQQ19" s="97"/>
      <c r="NQR19" s="97"/>
      <c r="NQS19" s="97"/>
      <c r="NQT19" s="97"/>
      <c r="NQU19" s="97"/>
      <c r="NQV19" s="97"/>
      <c r="NQW19" s="97"/>
      <c r="NQX19" s="97"/>
      <c r="NQY19" s="97"/>
      <c r="NQZ19" s="97"/>
      <c r="NRA19" s="97"/>
      <c r="NRB19" s="97"/>
      <c r="NRC19" s="97"/>
      <c r="NRD19" s="97"/>
      <c r="NRE19" s="97"/>
      <c r="NRF19" s="97"/>
      <c r="NRG19" s="97"/>
      <c r="NRH19" s="97"/>
      <c r="NRI19" s="97"/>
      <c r="NRJ19" s="97"/>
      <c r="NRK19" s="97"/>
      <c r="NRL19" s="97"/>
      <c r="NRM19" s="97"/>
      <c r="NRN19" s="97"/>
      <c r="NRO19" s="97"/>
      <c r="NRP19" s="97"/>
      <c r="NRQ19" s="97"/>
      <c r="NRR19" s="97"/>
      <c r="NRS19" s="97"/>
      <c r="NRT19" s="97"/>
      <c r="NRU19" s="97"/>
      <c r="NRV19" s="97"/>
      <c r="NRW19" s="97"/>
      <c r="NRX19" s="97"/>
      <c r="NRY19" s="97"/>
      <c r="NRZ19" s="97"/>
      <c r="NSA19" s="97"/>
      <c r="NSB19" s="97"/>
      <c r="NSC19" s="97"/>
      <c r="NSD19" s="97"/>
      <c r="NSE19" s="97"/>
      <c r="NSF19" s="97"/>
      <c r="NSG19" s="97"/>
      <c r="NSH19" s="97"/>
      <c r="NSI19" s="97"/>
      <c r="NSJ19" s="97"/>
      <c r="NSV19" s="97"/>
      <c r="NSW19" s="97"/>
      <c r="NSX19" s="97"/>
      <c r="NSY19" s="97"/>
      <c r="NSZ19" s="97"/>
      <c r="NTA19" s="97"/>
      <c r="NTB19" s="97"/>
      <c r="NTC19" s="97"/>
      <c r="NTD19" s="97"/>
      <c r="NTE19" s="97"/>
      <c r="NTF19" s="97"/>
      <c r="NTG19" s="97"/>
      <c r="NTH19" s="97"/>
      <c r="NTI19" s="97"/>
      <c r="NTJ19" s="97"/>
      <c r="NTK19" s="97"/>
      <c r="NTL19" s="97"/>
      <c r="NTM19" s="97"/>
      <c r="NTN19" s="97"/>
      <c r="NTO19" s="97"/>
      <c r="NTP19" s="97"/>
      <c r="NTQ19" s="97"/>
      <c r="NTR19" s="97"/>
      <c r="NTS19" s="97"/>
      <c r="NTT19" s="97"/>
      <c r="NTU19" s="97"/>
      <c r="NTV19" s="97"/>
      <c r="NTW19" s="97"/>
      <c r="NTX19" s="97"/>
      <c r="NTY19" s="97"/>
      <c r="NTZ19" s="97"/>
      <c r="NUA19" s="97"/>
      <c r="NUB19" s="97"/>
      <c r="NUC19" s="97"/>
      <c r="NUD19" s="97"/>
      <c r="NUE19" s="97"/>
      <c r="NUF19" s="97"/>
      <c r="NUG19" s="97"/>
      <c r="NUH19" s="97"/>
      <c r="NUI19" s="97"/>
      <c r="NUJ19" s="97"/>
      <c r="NUK19" s="97"/>
      <c r="NUL19" s="97"/>
      <c r="NUM19" s="97"/>
      <c r="NUN19" s="97"/>
      <c r="NUO19" s="97"/>
      <c r="NUP19" s="97"/>
      <c r="NUQ19" s="97"/>
      <c r="NUR19" s="97"/>
      <c r="NUS19" s="97"/>
      <c r="NUT19" s="97"/>
      <c r="NUU19" s="97"/>
      <c r="NUV19" s="97"/>
      <c r="NUW19" s="97"/>
      <c r="NUX19" s="97"/>
      <c r="NUY19" s="97"/>
      <c r="NUZ19" s="97"/>
      <c r="NVA19" s="97"/>
      <c r="NVB19" s="97"/>
      <c r="NVC19" s="97"/>
      <c r="NVD19" s="97"/>
      <c r="NVE19" s="97"/>
      <c r="NVF19" s="97"/>
      <c r="NVG19" s="97"/>
      <c r="NVH19" s="97"/>
      <c r="NVI19" s="97"/>
      <c r="NVJ19" s="97"/>
      <c r="NVK19" s="97"/>
      <c r="NVL19" s="97"/>
      <c r="NVM19" s="97"/>
      <c r="NVN19" s="97"/>
      <c r="NVO19" s="97"/>
      <c r="NVP19" s="97"/>
      <c r="NVQ19" s="97"/>
      <c r="NVR19" s="97"/>
      <c r="NVS19" s="97"/>
      <c r="NVT19" s="97"/>
      <c r="NVU19" s="97"/>
      <c r="NVV19" s="97"/>
      <c r="NVW19" s="97"/>
      <c r="NVX19" s="97"/>
      <c r="NVY19" s="97"/>
      <c r="NVZ19" s="97"/>
      <c r="NWA19" s="97"/>
      <c r="NWB19" s="97"/>
      <c r="NWC19" s="97"/>
      <c r="NWD19" s="97"/>
      <c r="NWE19" s="97"/>
      <c r="NWF19" s="97"/>
      <c r="NWG19" s="97"/>
      <c r="NWH19" s="97"/>
      <c r="NWI19" s="97"/>
      <c r="NWJ19" s="97"/>
      <c r="NWK19" s="97"/>
      <c r="NWL19" s="97"/>
      <c r="NWM19" s="97"/>
      <c r="NWN19" s="97"/>
      <c r="NWO19" s="97"/>
      <c r="NWP19" s="97"/>
      <c r="NWQ19" s="97"/>
      <c r="NWR19" s="97"/>
      <c r="NWS19" s="97"/>
      <c r="NWT19" s="97"/>
      <c r="NWU19" s="97"/>
      <c r="NWV19" s="97"/>
      <c r="NWW19" s="97"/>
      <c r="NWX19" s="97"/>
      <c r="NWY19" s="97"/>
      <c r="NWZ19" s="97"/>
      <c r="NXA19" s="97"/>
      <c r="NXB19" s="97"/>
      <c r="NXC19" s="97"/>
      <c r="NXD19" s="97"/>
      <c r="NXE19" s="97"/>
      <c r="NXF19" s="97"/>
      <c r="NXG19" s="97"/>
      <c r="NXH19" s="97"/>
      <c r="NXI19" s="97"/>
      <c r="NXJ19" s="97"/>
      <c r="NXK19" s="97"/>
      <c r="NXL19" s="97"/>
      <c r="NXM19" s="97"/>
      <c r="NXN19" s="97"/>
      <c r="NXO19" s="97"/>
      <c r="NXP19" s="97"/>
      <c r="NXQ19" s="97"/>
      <c r="NXR19" s="97"/>
      <c r="NXS19" s="97"/>
      <c r="NXT19" s="97"/>
      <c r="NXU19" s="97"/>
      <c r="NXV19" s="97"/>
      <c r="NXW19" s="97"/>
      <c r="NXX19" s="97"/>
      <c r="NXY19" s="97"/>
      <c r="NXZ19" s="97"/>
      <c r="NYA19" s="97"/>
      <c r="NYB19" s="97"/>
      <c r="NYC19" s="97"/>
      <c r="NYD19" s="97"/>
      <c r="NYE19" s="97"/>
      <c r="NYF19" s="97"/>
      <c r="NYG19" s="97"/>
      <c r="NYH19" s="97"/>
      <c r="NYI19" s="97"/>
      <c r="NYJ19" s="97"/>
      <c r="NYK19" s="97"/>
      <c r="NYL19" s="97"/>
      <c r="NYM19" s="97"/>
      <c r="NYN19" s="97"/>
      <c r="NYO19" s="97"/>
      <c r="NYP19" s="97"/>
      <c r="NYQ19" s="97"/>
      <c r="NYR19" s="97"/>
      <c r="NYS19" s="97"/>
      <c r="NYT19" s="97"/>
      <c r="NYU19" s="97"/>
      <c r="NYV19" s="97"/>
      <c r="NYW19" s="97"/>
      <c r="NYX19" s="97"/>
      <c r="NYY19" s="97"/>
      <c r="NYZ19" s="97"/>
      <c r="NZA19" s="97"/>
      <c r="NZB19" s="97"/>
      <c r="NZC19" s="97"/>
      <c r="NZD19" s="97"/>
      <c r="NZE19" s="97"/>
      <c r="NZF19" s="97"/>
      <c r="NZG19" s="97"/>
      <c r="NZH19" s="97"/>
      <c r="NZI19" s="97"/>
      <c r="NZJ19" s="97"/>
      <c r="NZK19" s="97"/>
      <c r="NZL19" s="97"/>
      <c r="NZM19" s="97"/>
      <c r="NZN19" s="97"/>
      <c r="NZO19" s="97"/>
      <c r="NZP19" s="97"/>
      <c r="NZQ19" s="97"/>
      <c r="NZR19" s="97"/>
      <c r="NZS19" s="97"/>
      <c r="NZT19" s="97"/>
      <c r="NZU19" s="97"/>
      <c r="NZV19" s="97"/>
      <c r="NZW19" s="97"/>
      <c r="NZX19" s="97"/>
      <c r="NZY19" s="97"/>
      <c r="NZZ19" s="97"/>
      <c r="OAA19" s="97"/>
      <c r="OAB19" s="97"/>
      <c r="OAC19" s="97"/>
      <c r="OAD19" s="97"/>
      <c r="OAE19" s="97"/>
      <c r="OAF19" s="97"/>
      <c r="OAG19" s="97"/>
      <c r="OAH19" s="97"/>
      <c r="OAI19" s="97"/>
      <c r="OAJ19" s="97"/>
      <c r="OAK19" s="97"/>
      <c r="OAL19" s="97"/>
      <c r="OAM19" s="97"/>
      <c r="OAN19" s="97"/>
      <c r="OAO19" s="97"/>
      <c r="OAP19" s="97"/>
      <c r="OAQ19" s="97"/>
      <c r="OAR19" s="97"/>
      <c r="OAS19" s="97"/>
      <c r="OAT19" s="97"/>
      <c r="OAU19" s="97"/>
      <c r="OAV19" s="97"/>
      <c r="OAW19" s="97"/>
      <c r="OAX19" s="97"/>
      <c r="OAY19" s="97"/>
      <c r="OAZ19" s="97"/>
      <c r="OBA19" s="97"/>
      <c r="OBB19" s="97"/>
      <c r="OBC19" s="97"/>
      <c r="OBD19" s="97"/>
      <c r="OBE19" s="97"/>
      <c r="OBF19" s="97"/>
      <c r="OBG19" s="97"/>
      <c r="OBH19" s="97"/>
      <c r="OBI19" s="97"/>
      <c r="OBJ19" s="97"/>
      <c r="OBK19" s="97"/>
      <c r="OBL19" s="97"/>
      <c r="OBM19" s="97"/>
      <c r="OBN19" s="97"/>
      <c r="OBO19" s="97"/>
      <c r="OBP19" s="97"/>
      <c r="OBQ19" s="97"/>
      <c r="OBR19" s="97"/>
      <c r="OBS19" s="97"/>
      <c r="OBT19" s="97"/>
      <c r="OBU19" s="97"/>
      <c r="OBV19" s="97"/>
      <c r="OBW19" s="97"/>
      <c r="OBX19" s="97"/>
      <c r="OBY19" s="97"/>
      <c r="OBZ19" s="97"/>
      <c r="OCA19" s="97"/>
      <c r="OCB19" s="97"/>
      <c r="OCC19" s="97"/>
      <c r="OCD19" s="97"/>
      <c r="OCE19" s="97"/>
      <c r="OCF19" s="97"/>
      <c r="OCR19" s="97"/>
      <c r="OCS19" s="97"/>
      <c r="OCT19" s="97"/>
      <c r="OCU19" s="97"/>
      <c r="OCV19" s="97"/>
      <c r="OCW19" s="97"/>
      <c r="OCX19" s="97"/>
      <c r="OCY19" s="97"/>
      <c r="OCZ19" s="97"/>
      <c r="ODA19" s="97"/>
      <c r="ODB19" s="97"/>
      <c r="ODC19" s="97"/>
      <c r="ODD19" s="97"/>
      <c r="ODE19" s="97"/>
      <c r="ODF19" s="97"/>
      <c r="ODG19" s="97"/>
      <c r="ODH19" s="97"/>
      <c r="ODI19" s="97"/>
      <c r="ODJ19" s="97"/>
      <c r="ODK19" s="97"/>
      <c r="ODL19" s="97"/>
      <c r="ODM19" s="97"/>
      <c r="ODN19" s="97"/>
      <c r="ODO19" s="97"/>
      <c r="ODP19" s="97"/>
      <c r="ODQ19" s="97"/>
      <c r="ODR19" s="97"/>
      <c r="ODS19" s="97"/>
      <c r="ODT19" s="97"/>
      <c r="ODU19" s="97"/>
      <c r="ODV19" s="97"/>
      <c r="ODW19" s="97"/>
      <c r="ODX19" s="97"/>
      <c r="ODY19" s="97"/>
      <c r="ODZ19" s="97"/>
      <c r="OEA19" s="97"/>
      <c r="OEB19" s="97"/>
      <c r="OEC19" s="97"/>
      <c r="OED19" s="97"/>
      <c r="OEE19" s="97"/>
      <c r="OEF19" s="97"/>
      <c r="OEG19" s="97"/>
      <c r="OEH19" s="97"/>
      <c r="OEI19" s="97"/>
      <c r="OEJ19" s="97"/>
      <c r="OEK19" s="97"/>
      <c r="OEL19" s="97"/>
      <c r="OEM19" s="97"/>
      <c r="OEN19" s="97"/>
      <c r="OEO19" s="97"/>
      <c r="OEP19" s="97"/>
      <c r="OEQ19" s="97"/>
      <c r="OER19" s="97"/>
      <c r="OES19" s="97"/>
      <c r="OET19" s="97"/>
      <c r="OEU19" s="97"/>
      <c r="OEV19" s="97"/>
      <c r="OEW19" s="97"/>
      <c r="OEX19" s="97"/>
      <c r="OEY19" s="97"/>
      <c r="OEZ19" s="97"/>
      <c r="OFA19" s="97"/>
      <c r="OFB19" s="97"/>
      <c r="OFC19" s="97"/>
      <c r="OFD19" s="97"/>
      <c r="OFE19" s="97"/>
      <c r="OFF19" s="97"/>
      <c r="OFG19" s="97"/>
      <c r="OFH19" s="97"/>
      <c r="OFI19" s="97"/>
      <c r="OFJ19" s="97"/>
      <c r="OFK19" s="97"/>
      <c r="OFL19" s="97"/>
      <c r="OFM19" s="97"/>
      <c r="OFN19" s="97"/>
      <c r="OFO19" s="97"/>
      <c r="OFP19" s="97"/>
      <c r="OFQ19" s="97"/>
      <c r="OFR19" s="97"/>
      <c r="OFS19" s="97"/>
      <c r="OFT19" s="97"/>
      <c r="OFU19" s="97"/>
      <c r="OFV19" s="97"/>
      <c r="OFW19" s="97"/>
      <c r="OFX19" s="97"/>
      <c r="OFY19" s="97"/>
      <c r="OFZ19" s="97"/>
      <c r="OGA19" s="97"/>
      <c r="OGB19" s="97"/>
      <c r="OGC19" s="97"/>
      <c r="OGD19" s="97"/>
      <c r="OGE19" s="97"/>
      <c r="OGF19" s="97"/>
      <c r="OGG19" s="97"/>
      <c r="OGH19" s="97"/>
      <c r="OGI19" s="97"/>
      <c r="OGJ19" s="97"/>
      <c r="OGK19" s="97"/>
      <c r="OGL19" s="97"/>
      <c r="OGM19" s="97"/>
      <c r="OGN19" s="97"/>
      <c r="OGO19" s="97"/>
      <c r="OGP19" s="97"/>
      <c r="OGQ19" s="97"/>
      <c r="OGR19" s="97"/>
      <c r="OGS19" s="97"/>
      <c r="OGT19" s="97"/>
      <c r="OGU19" s="97"/>
      <c r="OGV19" s="97"/>
      <c r="OGW19" s="97"/>
      <c r="OGX19" s="97"/>
      <c r="OGY19" s="97"/>
      <c r="OGZ19" s="97"/>
      <c r="OHA19" s="97"/>
      <c r="OHB19" s="97"/>
      <c r="OHC19" s="97"/>
      <c r="OHD19" s="97"/>
      <c r="OHE19" s="97"/>
      <c r="OHF19" s="97"/>
      <c r="OHG19" s="97"/>
      <c r="OHH19" s="97"/>
      <c r="OHI19" s="97"/>
      <c r="OHJ19" s="97"/>
      <c r="OHK19" s="97"/>
      <c r="OHL19" s="97"/>
      <c r="OHM19" s="97"/>
      <c r="OHN19" s="97"/>
      <c r="OHO19" s="97"/>
      <c r="OHP19" s="97"/>
      <c r="OHQ19" s="97"/>
      <c r="OHR19" s="97"/>
      <c r="OHS19" s="97"/>
      <c r="OHT19" s="97"/>
      <c r="OHU19" s="97"/>
      <c r="OHV19" s="97"/>
      <c r="OHW19" s="97"/>
      <c r="OHX19" s="97"/>
      <c r="OHY19" s="97"/>
      <c r="OHZ19" s="97"/>
      <c r="OIA19" s="97"/>
      <c r="OIB19" s="97"/>
      <c r="OIC19" s="97"/>
      <c r="OID19" s="97"/>
      <c r="OIE19" s="97"/>
      <c r="OIF19" s="97"/>
      <c r="OIG19" s="97"/>
      <c r="OIH19" s="97"/>
      <c r="OII19" s="97"/>
      <c r="OIJ19" s="97"/>
      <c r="OIK19" s="97"/>
      <c r="OIL19" s="97"/>
      <c r="OIM19" s="97"/>
      <c r="OIN19" s="97"/>
      <c r="OIO19" s="97"/>
      <c r="OIP19" s="97"/>
      <c r="OIQ19" s="97"/>
      <c r="OIR19" s="97"/>
      <c r="OIS19" s="97"/>
      <c r="OIT19" s="97"/>
      <c r="OIU19" s="97"/>
      <c r="OIV19" s="97"/>
      <c r="OIW19" s="97"/>
      <c r="OIX19" s="97"/>
      <c r="OIY19" s="97"/>
      <c r="OIZ19" s="97"/>
      <c r="OJA19" s="97"/>
      <c r="OJB19" s="97"/>
      <c r="OJC19" s="97"/>
      <c r="OJD19" s="97"/>
      <c r="OJE19" s="97"/>
      <c r="OJF19" s="97"/>
      <c r="OJG19" s="97"/>
      <c r="OJH19" s="97"/>
      <c r="OJI19" s="97"/>
      <c r="OJJ19" s="97"/>
      <c r="OJK19" s="97"/>
      <c r="OJL19" s="97"/>
      <c r="OJM19" s="97"/>
      <c r="OJN19" s="97"/>
      <c r="OJO19" s="97"/>
      <c r="OJP19" s="97"/>
      <c r="OJQ19" s="97"/>
      <c r="OJR19" s="97"/>
      <c r="OJS19" s="97"/>
      <c r="OJT19" s="97"/>
      <c r="OJU19" s="97"/>
      <c r="OJV19" s="97"/>
      <c r="OJW19" s="97"/>
      <c r="OJX19" s="97"/>
      <c r="OJY19" s="97"/>
      <c r="OJZ19" s="97"/>
      <c r="OKA19" s="97"/>
      <c r="OKB19" s="97"/>
      <c r="OKC19" s="97"/>
      <c r="OKD19" s="97"/>
      <c r="OKE19" s="97"/>
      <c r="OKF19" s="97"/>
      <c r="OKG19" s="97"/>
      <c r="OKH19" s="97"/>
      <c r="OKI19" s="97"/>
      <c r="OKJ19" s="97"/>
      <c r="OKK19" s="97"/>
      <c r="OKL19" s="97"/>
      <c r="OKM19" s="97"/>
      <c r="OKN19" s="97"/>
      <c r="OKO19" s="97"/>
      <c r="OKP19" s="97"/>
      <c r="OKQ19" s="97"/>
      <c r="OKR19" s="97"/>
      <c r="OKS19" s="97"/>
      <c r="OKT19" s="97"/>
      <c r="OKU19" s="97"/>
      <c r="OKV19" s="97"/>
      <c r="OKW19" s="97"/>
      <c r="OKX19" s="97"/>
      <c r="OKY19" s="97"/>
      <c r="OKZ19" s="97"/>
      <c r="OLA19" s="97"/>
      <c r="OLB19" s="97"/>
      <c r="OLC19" s="97"/>
      <c r="OLD19" s="97"/>
      <c r="OLE19" s="97"/>
      <c r="OLF19" s="97"/>
      <c r="OLG19" s="97"/>
      <c r="OLH19" s="97"/>
      <c r="OLI19" s="97"/>
      <c r="OLJ19" s="97"/>
      <c r="OLK19" s="97"/>
      <c r="OLL19" s="97"/>
      <c r="OLM19" s="97"/>
      <c r="OLN19" s="97"/>
      <c r="OLO19" s="97"/>
      <c r="OLP19" s="97"/>
      <c r="OLQ19" s="97"/>
      <c r="OLR19" s="97"/>
      <c r="OLS19" s="97"/>
      <c r="OLT19" s="97"/>
      <c r="OLU19" s="97"/>
      <c r="OLV19" s="97"/>
      <c r="OLW19" s="97"/>
      <c r="OLX19" s="97"/>
      <c r="OLY19" s="97"/>
      <c r="OLZ19" s="97"/>
      <c r="OMA19" s="97"/>
      <c r="OMB19" s="97"/>
      <c r="OMN19" s="97"/>
      <c r="OMO19" s="97"/>
      <c r="OMP19" s="97"/>
      <c r="OMQ19" s="97"/>
      <c r="OMR19" s="97"/>
      <c r="OMS19" s="97"/>
      <c r="OMT19" s="97"/>
      <c r="OMU19" s="97"/>
      <c r="OMV19" s="97"/>
      <c r="OMW19" s="97"/>
      <c r="OMX19" s="97"/>
      <c r="OMY19" s="97"/>
      <c r="OMZ19" s="97"/>
      <c r="ONA19" s="97"/>
      <c r="ONB19" s="97"/>
      <c r="ONC19" s="97"/>
      <c r="OND19" s="97"/>
      <c r="ONE19" s="97"/>
      <c r="ONF19" s="97"/>
      <c r="ONG19" s="97"/>
      <c r="ONH19" s="97"/>
      <c r="ONI19" s="97"/>
      <c r="ONJ19" s="97"/>
      <c r="ONK19" s="97"/>
      <c r="ONL19" s="97"/>
      <c r="ONM19" s="97"/>
      <c r="ONN19" s="97"/>
      <c r="ONO19" s="97"/>
      <c r="ONP19" s="97"/>
      <c r="ONQ19" s="97"/>
      <c r="ONR19" s="97"/>
      <c r="ONS19" s="97"/>
      <c r="ONT19" s="97"/>
      <c r="ONU19" s="97"/>
      <c r="ONV19" s="97"/>
      <c r="ONW19" s="97"/>
      <c r="ONX19" s="97"/>
      <c r="ONY19" s="97"/>
      <c r="ONZ19" s="97"/>
      <c r="OOA19" s="97"/>
      <c r="OOB19" s="97"/>
      <c r="OOC19" s="97"/>
      <c r="OOD19" s="97"/>
      <c r="OOE19" s="97"/>
      <c r="OOF19" s="97"/>
      <c r="OOG19" s="97"/>
      <c r="OOH19" s="97"/>
      <c r="OOI19" s="97"/>
      <c r="OOJ19" s="97"/>
      <c r="OOK19" s="97"/>
      <c r="OOL19" s="97"/>
      <c r="OOM19" s="97"/>
      <c r="OON19" s="97"/>
      <c r="OOO19" s="97"/>
      <c r="OOP19" s="97"/>
      <c r="OOQ19" s="97"/>
      <c r="OOR19" s="97"/>
      <c r="OOS19" s="97"/>
      <c r="OOT19" s="97"/>
      <c r="OOU19" s="97"/>
      <c r="OOV19" s="97"/>
      <c r="OOW19" s="97"/>
      <c r="OOX19" s="97"/>
      <c r="OOY19" s="97"/>
      <c r="OOZ19" s="97"/>
      <c r="OPA19" s="97"/>
      <c r="OPB19" s="97"/>
      <c r="OPC19" s="97"/>
      <c r="OPD19" s="97"/>
      <c r="OPE19" s="97"/>
      <c r="OPF19" s="97"/>
      <c r="OPG19" s="97"/>
      <c r="OPH19" s="97"/>
      <c r="OPI19" s="97"/>
      <c r="OPJ19" s="97"/>
      <c r="OPK19" s="97"/>
      <c r="OPL19" s="97"/>
      <c r="OPM19" s="97"/>
      <c r="OPN19" s="97"/>
      <c r="OPO19" s="97"/>
      <c r="OPP19" s="97"/>
      <c r="OPQ19" s="97"/>
      <c r="OPR19" s="97"/>
      <c r="OPS19" s="97"/>
      <c r="OPT19" s="97"/>
      <c r="OPU19" s="97"/>
      <c r="OPV19" s="97"/>
      <c r="OPW19" s="97"/>
      <c r="OPX19" s="97"/>
      <c r="OPY19" s="97"/>
      <c r="OPZ19" s="97"/>
      <c r="OQA19" s="97"/>
      <c r="OQB19" s="97"/>
      <c r="OQC19" s="97"/>
      <c r="OQD19" s="97"/>
      <c r="OQE19" s="97"/>
      <c r="OQF19" s="97"/>
      <c r="OQG19" s="97"/>
      <c r="OQH19" s="97"/>
      <c r="OQI19" s="97"/>
      <c r="OQJ19" s="97"/>
      <c r="OQK19" s="97"/>
      <c r="OQL19" s="97"/>
      <c r="OQM19" s="97"/>
      <c r="OQN19" s="97"/>
      <c r="OQO19" s="97"/>
      <c r="OQP19" s="97"/>
      <c r="OQQ19" s="97"/>
      <c r="OQR19" s="97"/>
      <c r="OQS19" s="97"/>
      <c r="OQT19" s="97"/>
      <c r="OQU19" s="97"/>
      <c r="OQV19" s="97"/>
      <c r="OQW19" s="97"/>
      <c r="OQX19" s="97"/>
      <c r="OQY19" s="97"/>
      <c r="OQZ19" s="97"/>
      <c r="ORA19" s="97"/>
      <c r="ORB19" s="97"/>
      <c r="ORC19" s="97"/>
      <c r="ORD19" s="97"/>
      <c r="ORE19" s="97"/>
      <c r="ORF19" s="97"/>
      <c r="ORG19" s="97"/>
      <c r="ORH19" s="97"/>
      <c r="ORI19" s="97"/>
      <c r="ORJ19" s="97"/>
      <c r="ORK19" s="97"/>
      <c r="ORL19" s="97"/>
      <c r="ORM19" s="97"/>
      <c r="ORN19" s="97"/>
      <c r="ORO19" s="97"/>
      <c r="ORP19" s="97"/>
      <c r="ORQ19" s="97"/>
      <c r="ORR19" s="97"/>
      <c r="ORS19" s="97"/>
      <c r="ORT19" s="97"/>
      <c r="ORU19" s="97"/>
      <c r="ORV19" s="97"/>
      <c r="ORW19" s="97"/>
      <c r="ORX19" s="97"/>
      <c r="ORY19" s="97"/>
      <c r="ORZ19" s="97"/>
      <c r="OSA19" s="97"/>
      <c r="OSB19" s="97"/>
      <c r="OSC19" s="97"/>
      <c r="OSD19" s="97"/>
      <c r="OSE19" s="97"/>
      <c r="OSF19" s="97"/>
      <c r="OSG19" s="97"/>
      <c r="OSH19" s="97"/>
      <c r="OSI19" s="97"/>
      <c r="OSJ19" s="97"/>
      <c r="OSK19" s="97"/>
      <c r="OSL19" s="97"/>
      <c r="OSM19" s="97"/>
      <c r="OSN19" s="97"/>
      <c r="OSO19" s="97"/>
      <c r="OSP19" s="97"/>
      <c r="OSQ19" s="97"/>
      <c r="OSR19" s="97"/>
      <c r="OSS19" s="97"/>
      <c r="OST19" s="97"/>
      <c r="OSU19" s="97"/>
      <c r="OSV19" s="97"/>
      <c r="OSW19" s="97"/>
      <c r="OSX19" s="97"/>
      <c r="OSY19" s="97"/>
      <c r="OSZ19" s="97"/>
      <c r="OTA19" s="97"/>
      <c r="OTB19" s="97"/>
      <c r="OTC19" s="97"/>
      <c r="OTD19" s="97"/>
      <c r="OTE19" s="97"/>
      <c r="OTF19" s="97"/>
      <c r="OTG19" s="97"/>
      <c r="OTH19" s="97"/>
      <c r="OTI19" s="97"/>
      <c r="OTJ19" s="97"/>
      <c r="OTK19" s="97"/>
      <c r="OTL19" s="97"/>
      <c r="OTM19" s="97"/>
      <c r="OTN19" s="97"/>
      <c r="OTO19" s="97"/>
      <c r="OTP19" s="97"/>
      <c r="OTQ19" s="97"/>
      <c r="OTR19" s="97"/>
      <c r="OTS19" s="97"/>
      <c r="OTT19" s="97"/>
      <c r="OTU19" s="97"/>
      <c r="OTV19" s="97"/>
      <c r="OTW19" s="97"/>
      <c r="OTX19" s="97"/>
      <c r="OTY19" s="97"/>
      <c r="OTZ19" s="97"/>
      <c r="OUA19" s="97"/>
      <c r="OUB19" s="97"/>
      <c r="OUC19" s="97"/>
      <c r="OUD19" s="97"/>
      <c r="OUE19" s="97"/>
      <c r="OUF19" s="97"/>
      <c r="OUG19" s="97"/>
      <c r="OUH19" s="97"/>
      <c r="OUI19" s="97"/>
      <c r="OUJ19" s="97"/>
      <c r="OUK19" s="97"/>
      <c r="OUL19" s="97"/>
      <c r="OUM19" s="97"/>
      <c r="OUN19" s="97"/>
      <c r="OUO19" s="97"/>
      <c r="OUP19" s="97"/>
      <c r="OUQ19" s="97"/>
      <c r="OUR19" s="97"/>
      <c r="OUS19" s="97"/>
      <c r="OUT19" s="97"/>
      <c r="OUU19" s="97"/>
      <c r="OUV19" s="97"/>
      <c r="OUW19" s="97"/>
      <c r="OUX19" s="97"/>
      <c r="OUY19" s="97"/>
      <c r="OUZ19" s="97"/>
      <c r="OVA19" s="97"/>
      <c r="OVB19" s="97"/>
      <c r="OVC19" s="97"/>
      <c r="OVD19" s="97"/>
      <c r="OVE19" s="97"/>
      <c r="OVF19" s="97"/>
      <c r="OVG19" s="97"/>
      <c r="OVH19" s="97"/>
      <c r="OVI19" s="97"/>
      <c r="OVJ19" s="97"/>
      <c r="OVK19" s="97"/>
      <c r="OVL19" s="97"/>
      <c r="OVM19" s="97"/>
      <c r="OVN19" s="97"/>
      <c r="OVO19" s="97"/>
      <c r="OVP19" s="97"/>
      <c r="OVQ19" s="97"/>
      <c r="OVR19" s="97"/>
      <c r="OVS19" s="97"/>
      <c r="OVT19" s="97"/>
      <c r="OVU19" s="97"/>
      <c r="OVV19" s="97"/>
      <c r="OVW19" s="97"/>
      <c r="OVX19" s="97"/>
      <c r="OWJ19" s="97"/>
      <c r="OWK19" s="97"/>
      <c r="OWL19" s="97"/>
      <c r="OWM19" s="97"/>
      <c r="OWN19" s="97"/>
      <c r="OWO19" s="97"/>
      <c r="OWP19" s="97"/>
      <c r="OWQ19" s="97"/>
      <c r="OWR19" s="97"/>
      <c r="OWS19" s="97"/>
      <c r="OWT19" s="97"/>
      <c r="OWU19" s="97"/>
      <c r="OWV19" s="97"/>
      <c r="OWW19" s="97"/>
      <c r="OWX19" s="97"/>
      <c r="OWY19" s="97"/>
      <c r="OWZ19" s="97"/>
      <c r="OXA19" s="97"/>
      <c r="OXB19" s="97"/>
      <c r="OXC19" s="97"/>
      <c r="OXD19" s="97"/>
      <c r="OXE19" s="97"/>
      <c r="OXF19" s="97"/>
      <c r="OXG19" s="97"/>
      <c r="OXH19" s="97"/>
      <c r="OXI19" s="97"/>
      <c r="OXJ19" s="97"/>
      <c r="OXK19" s="97"/>
      <c r="OXL19" s="97"/>
      <c r="OXM19" s="97"/>
      <c r="OXN19" s="97"/>
      <c r="OXO19" s="97"/>
      <c r="OXP19" s="97"/>
      <c r="OXQ19" s="97"/>
      <c r="OXR19" s="97"/>
      <c r="OXS19" s="97"/>
      <c r="OXT19" s="97"/>
      <c r="OXU19" s="97"/>
      <c r="OXV19" s="97"/>
      <c r="OXW19" s="97"/>
      <c r="OXX19" s="97"/>
      <c r="OXY19" s="97"/>
      <c r="OXZ19" s="97"/>
      <c r="OYA19" s="97"/>
      <c r="OYB19" s="97"/>
      <c r="OYC19" s="97"/>
      <c r="OYD19" s="97"/>
      <c r="OYE19" s="97"/>
      <c r="OYF19" s="97"/>
      <c r="OYG19" s="97"/>
      <c r="OYH19" s="97"/>
      <c r="OYI19" s="97"/>
      <c r="OYJ19" s="97"/>
      <c r="OYK19" s="97"/>
      <c r="OYL19" s="97"/>
      <c r="OYM19" s="97"/>
      <c r="OYN19" s="97"/>
      <c r="OYO19" s="97"/>
      <c r="OYP19" s="97"/>
      <c r="OYQ19" s="97"/>
      <c r="OYR19" s="97"/>
      <c r="OYS19" s="97"/>
      <c r="OYT19" s="97"/>
      <c r="OYU19" s="97"/>
      <c r="OYV19" s="97"/>
      <c r="OYW19" s="97"/>
      <c r="OYX19" s="97"/>
      <c r="OYY19" s="97"/>
      <c r="OYZ19" s="97"/>
      <c r="OZA19" s="97"/>
      <c r="OZB19" s="97"/>
      <c r="OZC19" s="97"/>
      <c r="OZD19" s="97"/>
      <c r="OZE19" s="97"/>
      <c r="OZF19" s="97"/>
      <c r="OZG19" s="97"/>
      <c r="OZH19" s="97"/>
      <c r="OZI19" s="97"/>
      <c r="OZJ19" s="97"/>
      <c r="OZK19" s="97"/>
      <c r="OZL19" s="97"/>
      <c r="OZM19" s="97"/>
      <c r="OZN19" s="97"/>
      <c r="OZO19" s="97"/>
      <c r="OZP19" s="97"/>
      <c r="OZQ19" s="97"/>
      <c r="OZR19" s="97"/>
      <c r="OZS19" s="97"/>
      <c r="OZT19" s="97"/>
      <c r="OZU19" s="97"/>
      <c r="OZV19" s="97"/>
      <c r="OZW19" s="97"/>
      <c r="OZX19" s="97"/>
      <c r="OZY19" s="97"/>
      <c r="OZZ19" s="97"/>
      <c r="PAA19" s="97"/>
      <c r="PAB19" s="97"/>
      <c r="PAC19" s="97"/>
      <c r="PAD19" s="97"/>
      <c r="PAE19" s="97"/>
      <c r="PAF19" s="97"/>
      <c r="PAG19" s="97"/>
      <c r="PAH19" s="97"/>
      <c r="PAI19" s="97"/>
      <c r="PAJ19" s="97"/>
      <c r="PAK19" s="97"/>
      <c r="PAL19" s="97"/>
      <c r="PAM19" s="97"/>
      <c r="PAN19" s="97"/>
      <c r="PAO19" s="97"/>
      <c r="PAP19" s="97"/>
      <c r="PAQ19" s="97"/>
      <c r="PAR19" s="97"/>
      <c r="PAS19" s="97"/>
      <c r="PAT19" s="97"/>
      <c r="PAU19" s="97"/>
      <c r="PAV19" s="97"/>
      <c r="PAW19" s="97"/>
      <c r="PAX19" s="97"/>
      <c r="PAY19" s="97"/>
      <c r="PAZ19" s="97"/>
      <c r="PBA19" s="97"/>
      <c r="PBB19" s="97"/>
      <c r="PBC19" s="97"/>
      <c r="PBD19" s="97"/>
      <c r="PBE19" s="97"/>
      <c r="PBF19" s="97"/>
      <c r="PBG19" s="97"/>
      <c r="PBH19" s="97"/>
      <c r="PBI19" s="97"/>
      <c r="PBJ19" s="97"/>
      <c r="PBK19" s="97"/>
      <c r="PBL19" s="97"/>
      <c r="PBM19" s="97"/>
      <c r="PBN19" s="97"/>
      <c r="PBO19" s="97"/>
      <c r="PBP19" s="97"/>
      <c r="PBQ19" s="97"/>
      <c r="PBR19" s="97"/>
      <c r="PBS19" s="97"/>
      <c r="PBT19" s="97"/>
      <c r="PBU19" s="97"/>
      <c r="PBV19" s="97"/>
      <c r="PBW19" s="97"/>
      <c r="PBX19" s="97"/>
      <c r="PBY19" s="97"/>
      <c r="PBZ19" s="97"/>
      <c r="PCA19" s="97"/>
      <c r="PCB19" s="97"/>
      <c r="PCC19" s="97"/>
      <c r="PCD19" s="97"/>
      <c r="PCE19" s="97"/>
      <c r="PCF19" s="97"/>
      <c r="PCG19" s="97"/>
      <c r="PCH19" s="97"/>
      <c r="PCI19" s="97"/>
      <c r="PCJ19" s="97"/>
      <c r="PCK19" s="97"/>
      <c r="PCL19" s="97"/>
      <c r="PCM19" s="97"/>
      <c r="PCN19" s="97"/>
      <c r="PCO19" s="97"/>
      <c r="PCP19" s="97"/>
      <c r="PCQ19" s="97"/>
      <c r="PCR19" s="97"/>
      <c r="PCS19" s="97"/>
      <c r="PCT19" s="97"/>
      <c r="PCU19" s="97"/>
      <c r="PCV19" s="97"/>
      <c r="PCW19" s="97"/>
      <c r="PCX19" s="97"/>
      <c r="PCY19" s="97"/>
      <c r="PCZ19" s="97"/>
      <c r="PDA19" s="97"/>
      <c r="PDB19" s="97"/>
      <c r="PDC19" s="97"/>
      <c r="PDD19" s="97"/>
      <c r="PDE19" s="97"/>
      <c r="PDF19" s="97"/>
      <c r="PDG19" s="97"/>
      <c r="PDH19" s="97"/>
      <c r="PDI19" s="97"/>
      <c r="PDJ19" s="97"/>
      <c r="PDK19" s="97"/>
      <c r="PDL19" s="97"/>
      <c r="PDM19" s="97"/>
      <c r="PDN19" s="97"/>
      <c r="PDO19" s="97"/>
      <c r="PDP19" s="97"/>
      <c r="PDQ19" s="97"/>
      <c r="PDR19" s="97"/>
      <c r="PDS19" s="97"/>
      <c r="PDT19" s="97"/>
      <c r="PDU19" s="97"/>
      <c r="PDV19" s="97"/>
      <c r="PDW19" s="97"/>
      <c r="PDX19" s="97"/>
      <c r="PDY19" s="97"/>
      <c r="PDZ19" s="97"/>
      <c r="PEA19" s="97"/>
      <c r="PEB19" s="97"/>
      <c r="PEC19" s="97"/>
      <c r="PED19" s="97"/>
      <c r="PEE19" s="97"/>
      <c r="PEF19" s="97"/>
      <c r="PEG19" s="97"/>
      <c r="PEH19" s="97"/>
      <c r="PEI19" s="97"/>
      <c r="PEJ19" s="97"/>
      <c r="PEK19" s="97"/>
      <c r="PEL19" s="97"/>
      <c r="PEM19" s="97"/>
      <c r="PEN19" s="97"/>
      <c r="PEO19" s="97"/>
      <c r="PEP19" s="97"/>
      <c r="PEQ19" s="97"/>
      <c r="PER19" s="97"/>
      <c r="PES19" s="97"/>
      <c r="PET19" s="97"/>
      <c r="PEU19" s="97"/>
      <c r="PEV19" s="97"/>
      <c r="PEW19" s="97"/>
      <c r="PEX19" s="97"/>
      <c r="PEY19" s="97"/>
      <c r="PEZ19" s="97"/>
      <c r="PFA19" s="97"/>
      <c r="PFB19" s="97"/>
      <c r="PFC19" s="97"/>
      <c r="PFD19" s="97"/>
      <c r="PFE19" s="97"/>
      <c r="PFF19" s="97"/>
      <c r="PFG19" s="97"/>
      <c r="PFH19" s="97"/>
      <c r="PFI19" s="97"/>
      <c r="PFJ19" s="97"/>
      <c r="PFK19" s="97"/>
      <c r="PFL19" s="97"/>
      <c r="PFM19" s="97"/>
      <c r="PFN19" s="97"/>
      <c r="PFO19" s="97"/>
      <c r="PFP19" s="97"/>
      <c r="PFQ19" s="97"/>
      <c r="PFR19" s="97"/>
      <c r="PFS19" s="97"/>
      <c r="PFT19" s="97"/>
      <c r="PGF19" s="97"/>
      <c r="PGG19" s="97"/>
      <c r="PGH19" s="97"/>
      <c r="PGI19" s="97"/>
      <c r="PGJ19" s="97"/>
      <c r="PGK19" s="97"/>
      <c r="PGL19" s="97"/>
      <c r="PGM19" s="97"/>
      <c r="PGN19" s="97"/>
      <c r="PGO19" s="97"/>
      <c r="PGP19" s="97"/>
      <c r="PGQ19" s="97"/>
      <c r="PGR19" s="97"/>
      <c r="PGS19" s="97"/>
      <c r="PGT19" s="97"/>
      <c r="PGU19" s="97"/>
      <c r="PGV19" s="97"/>
      <c r="PGW19" s="97"/>
      <c r="PGX19" s="97"/>
      <c r="PGY19" s="97"/>
      <c r="PGZ19" s="97"/>
      <c r="PHA19" s="97"/>
      <c r="PHB19" s="97"/>
      <c r="PHC19" s="97"/>
      <c r="PHD19" s="97"/>
      <c r="PHE19" s="97"/>
      <c r="PHF19" s="97"/>
      <c r="PHG19" s="97"/>
      <c r="PHH19" s="97"/>
      <c r="PHI19" s="97"/>
      <c r="PHJ19" s="97"/>
      <c r="PHK19" s="97"/>
      <c r="PHL19" s="97"/>
      <c r="PHM19" s="97"/>
      <c r="PHN19" s="97"/>
      <c r="PHO19" s="97"/>
      <c r="PHP19" s="97"/>
      <c r="PHQ19" s="97"/>
      <c r="PHR19" s="97"/>
      <c r="PHS19" s="97"/>
      <c r="PHT19" s="97"/>
      <c r="PHU19" s="97"/>
      <c r="PHV19" s="97"/>
      <c r="PHW19" s="97"/>
      <c r="PHX19" s="97"/>
      <c r="PHY19" s="97"/>
      <c r="PHZ19" s="97"/>
      <c r="PIA19" s="97"/>
      <c r="PIB19" s="97"/>
      <c r="PIC19" s="97"/>
      <c r="PID19" s="97"/>
      <c r="PIE19" s="97"/>
      <c r="PIF19" s="97"/>
      <c r="PIG19" s="97"/>
      <c r="PIH19" s="97"/>
      <c r="PII19" s="97"/>
      <c r="PIJ19" s="97"/>
      <c r="PIK19" s="97"/>
      <c r="PIL19" s="97"/>
      <c r="PIM19" s="97"/>
      <c r="PIN19" s="97"/>
      <c r="PIO19" s="97"/>
      <c r="PIP19" s="97"/>
      <c r="PIQ19" s="97"/>
      <c r="PIR19" s="97"/>
      <c r="PIS19" s="97"/>
      <c r="PIT19" s="97"/>
      <c r="PIU19" s="97"/>
      <c r="PIV19" s="97"/>
      <c r="PIW19" s="97"/>
      <c r="PIX19" s="97"/>
      <c r="PIY19" s="97"/>
      <c r="PIZ19" s="97"/>
      <c r="PJA19" s="97"/>
      <c r="PJB19" s="97"/>
      <c r="PJC19" s="97"/>
      <c r="PJD19" s="97"/>
      <c r="PJE19" s="97"/>
      <c r="PJF19" s="97"/>
      <c r="PJG19" s="97"/>
      <c r="PJH19" s="97"/>
      <c r="PJI19" s="97"/>
      <c r="PJJ19" s="97"/>
      <c r="PJK19" s="97"/>
      <c r="PJL19" s="97"/>
      <c r="PJM19" s="97"/>
      <c r="PJN19" s="97"/>
      <c r="PJO19" s="97"/>
      <c r="PJP19" s="97"/>
      <c r="PJQ19" s="97"/>
      <c r="PJR19" s="97"/>
      <c r="PJS19" s="97"/>
      <c r="PJT19" s="97"/>
      <c r="PJU19" s="97"/>
      <c r="PJV19" s="97"/>
      <c r="PJW19" s="97"/>
      <c r="PJX19" s="97"/>
      <c r="PJY19" s="97"/>
      <c r="PJZ19" s="97"/>
      <c r="PKA19" s="97"/>
      <c r="PKB19" s="97"/>
      <c r="PKC19" s="97"/>
      <c r="PKD19" s="97"/>
      <c r="PKE19" s="97"/>
      <c r="PKF19" s="97"/>
      <c r="PKG19" s="97"/>
      <c r="PKH19" s="97"/>
      <c r="PKI19" s="97"/>
      <c r="PKJ19" s="97"/>
      <c r="PKK19" s="97"/>
      <c r="PKL19" s="97"/>
      <c r="PKM19" s="97"/>
      <c r="PKN19" s="97"/>
      <c r="PKO19" s="97"/>
      <c r="PKP19" s="97"/>
      <c r="PKQ19" s="97"/>
      <c r="PKR19" s="97"/>
      <c r="PKS19" s="97"/>
      <c r="PKT19" s="97"/>
      <c r="PKU19" s="97"/>
      <c r="PKV19" s="97"/>
      <c r="PKW19" s="97"/>
      <c r="PKX19" s="97"/>
      <c r="PKY19" s="97"/>
      <c r="PKZ19" s="97"/>
      <c r="PLA19" s="97"/>
      <c r="PLB19" s="97"/>
      <c r="PLC19" s="97"/>
      <c r="PLD19" s="97"/>
      <c r="PLE19" s="97"/>
      <c r="PLF19" s="97"/>
      <c r="PLG19" s="97"/>
      <c r="PLH19" s="97"/>
      <c r="PLI19" s="97"/>
      <c r="PLJ19" s="97"/>
      <c r="PLK19" s="97"/>
      <c r="PLL19" s="97"/>
      <c r="PLM19" s="97"/>
      <c r="PLN19" s="97"/>
      <c r="PLO19" s="97"/>
      <c r="PLP19" s="97"/>
      <c r="PLQ19" s="97"/>
      <c r="PLR19" s="97"/>
      <c r="PLS19" s="97"/>
      <c r="PLT19" s="97"/>
      <c r="PLU19" s="97"/>
      <c r="PLV19" s="97"/>
      <c r="PLW19" s="97"/>
      <c r="PLX19" s="97"/>
      <c r="PLY19" s="97"/>
      <c r="PLZ19" s="97"/>
      <c r="PMA19" s="97"/>
      <c r="PMB19" s="97"/>
      <c r="PMC19" s="97"/>
      <c r="PMD19" s="97"/>
      <c r="PME19" s="97"/>
      <c r="PMF19" s="97"/>
      <c r="PMG19" s="97"/>
      <c r="PMH19" s="97"/>
      <c r="PMI19" s="97"/>
      <c r="PMJ19" s="97"/>
      <c r="PMK19" s="97"/>
      <c r="PML19" s="97"/>
      <c r="PMM19" s="97"/>
      <c r="PMN19" s="97"/>
      <c r="PMO19" s="97"/>
      <c r="PMP19" s="97"/>
      <c r="PMQ19" s="97"/>
      <c r="PMR19" s="97"/>
      <c r="PMS19" s="97"/>
      <c r="PMT19" s="97"/>
      <c r="PMU19" s="97"/>
      <c r="PMV19" s="97"/>
      <c r="PMW19" s="97"/>
      <c r="PMX19" s="97"/>
      <c r="PMY19" s="97"/>
      <c r="PMZ19" s="97"/>
      <c r="PNA19" s="97"/>
      <c r="PNB19" s="97"/>
      <c r="PNC19" s="97"/>
      <c r="PND19" s="97"/>
      <c r="PNE19" s="97"/>
      <c r="PNF19" s="97"/>
      <c r="PNG19" s="97"/>
      <c r="PNH19" s="97"/>
      <c r="PNI19" s="97"/>
      <c r="PNJ19" s="97"/>
      <c r="PNK19" s="97"/>
      <c r="PNL19" s="97"/>
      <c r="PNM19" s="97"/>
      <c r="PNN19" s="97"/>
      <c r="PNO19" s="97"/>
      <c r="PNP19" s="97"/>
      <c r="PNQ19" s="97"/>
      <c r="PNR19" s="97"/>
      <c r="PNS19" s="97"/>
      <c r="PNT19" s="97"/>
      <c r="PNU19" s="97"/>
      <c r="PNV19" s="97"/>
      <c r="PNW19" s="97"/>
      <c r="PNX19" s="97"/>
      <c r="PNY19" s="97"/>
      <c r="PNZ19" s="97"/>
      <c r="POA19" s="97"/>
      <c r="POB19" s="97"/>
      <c r="POC19" s="97"/>
      <c r="POD19" s="97"/>
      <c r="POE19" s="97"/>
      <c r="POF19" s="97"/>
      <c r="POG19" s="97"/>
      <c r="POH19" s="97"/>
      <c r="POI19" s="97"/>
      <c r="POJ19" s="97"/>
      <c r="POK19" s="97"/>
      <c r="POL19" s="97"/>
      <c r="POM19" s="97"/>
      <c r="PON19" s="97"/>
      <c r="POO19" s="97"/>
      <c r="POP19" s="97"/>
      <c r="POQ19" s="97"/>
      <c r="POR19" s="97"/>
      <c r="POS19" s="97"/>
      <c r="POT19" s="97"/>
      <c r="POU19" s="97"/>
      <c r="POV19" s="97"/>
      <c r="POW19" s="97"/>
      <c r="POX19" s="97"/>
      <c r="POY19" s="97"/>
      <c r="POZ19" s="97"/>
      <c r="PPA19" s="97"/>
      <c r="PPB19" s="97"/>
      <c r="PPC19" s="97"/>
      <c r="PPD19" s="97"/>
      <c r="PPE19" s="97"/>
      <c r="PPF19" s="97"/>
      <c r="PPG19" s="97"/>
      <c r="PPH19" s="97"/>
      <c r="PPI19" s="97"/>
      <c r="PPJ19" s="97"/>
      <c r="PPK19" s="97"/>
      <c r="PPL19" s="97"/>
      <c r="PPM19" s="97"/>
      <c r="PPN19" s="97"/>
      <c r="PPO19" s="97"/>
      <c r="PPP19" s="97"/>
      <c r="PQB19" s="97"/>
      <c r="PQC19" s="97"/>
      <c r="PQD19" s="97"/>
      <c r="PQE19" s="97"/>
      <c r="PQF19" s="97"/>
      <c r="PQG19" s="97"/>
      <c r="PQH19" s="97"/>
      <c r="PQI19" s="97"/>
      <c r="PQJ19" s="97"/>
      <c r="PQK19" s="97"/>
      <c r="PQL19" s="97"/>
      <c r="PQM19" s="97"/>
      <c r="PQN19" s="97"/>
      <c r="PQO19" s="97"/>
      <c r="PQP19" s="97"/>
      <c r="PQQ19" s="97"/>
      <c r="PQR19" s="97"/>
      <c r="PQS19" s="97"/>
      <c r="PQT19" s="97"/>
      <c r="PQU19" s="97"/>
      <c r="PQV19" s="97"/>
      <c r="PQW19" s="97"/>
      <c r="PQX19" s="97"/>
      <c r="PQY19" s="97"/>
      <c r="PQZ19" s="97"/>
      <c r="PRA19" s="97"/>
      <c r="PRB19" s="97"/>
      <c r="PRC19" s="97"/>
      <c r="PRD19" s="97"/>
      <c r="PRE19" s="97"/>
      <c r="PRF19" s="97"/>
      <c r="PRG19" s="97"/>
      <c r="PRH19" s="97"/>
      <c r="PRI19" s="97"/>
      <c r="PRJ19" s="97"/>
      <c r="PRK19" s="97"/>
      <c r="PRL19" s="97"/>
      <c r="PRM19" s="97"/>
      <c r="PRN19" s="97"/>
      <c r="PRO19" s="97"/>
      <c r="PRP19" s="97"/>
      <c r="PRQ19" s="97"/>
      <c r="PRR19" s="97"/>
      <c r="PRS19" s="97"/>
      <c r="PRT19" s="97"/>
      <c r="PRU19" s="97"/>
      <c r="PRV19" s="97"/>
      <c r="PRW19" s="97"/>
      <c r="PRX19" s="97"/>
      <c r="PRY19" s="97"/>
      <c r="PRZ19" s="97"/>
      <c r="PSA19" s="97"/>
      <c r="PSB19" s="97"/>
      <c r="PSC19" s="97"/>
      <c r="PSD19" s="97"/>
      <c r="PSE19" s="97"/>
      <c r="PSF19" s="97"/>
      <c r="PSG19" s="97"/>
      <c r="PSH19" s="97"/>
      <c r="PSI19" s="97"/>
      <c r="PSJ19" s="97"/>
      <c r="PSK19" s="97"/>
      <c r="PSL19" s="97"/>
      <c r="PSM19" s="97"/>
      <c r="PSN19" s="97"/>
      <c r="PSO19" s="97"/>
      <c r="PSP19" s="97"/>
      <c r="PSQ19" s="97"/>
      <c r="PSR19" s="97"/>
      <c r="PSS19" s="97"/>
      <c r="PST19" s="97"/>
      <c r="PSU19" s="97"/>
      <c r="PSV19" s="97"/>
      <c r="PSW19" s="97"/>
      <c r="PSX19" s="97"/>
      <c r="PSY19" s="97"/>
      <c r="PSZ19" s="97"/>
      <c r="PTA19" s="97"/>
      <c r="PTB19" s="97"/>
      <c r="PTC19" s="97"/>
      <c r="PTD19" s="97"/>
      <c r="PTE19" s="97"/>
      <c r="PTF19" s="97"/>
      <c r="PTG19" s="97"/>
      <c r="PTH19" s="97"/>
      <c r="PTI19" s="97"/>
      <c r="PTJ19" s="97"/>
      <c r="PTK19" s="97"/>
      <c r="PTL19" s="97"/>
      <c r="PTM19" s="97"/>
      <c r="PTN19" s="97"/>
      <c r="PTO19" s="97"/>
      <c r="PTP19" s="97"/>
      <c r="PTQ19" s="97"/>
      <c r="PTR19" s="97"/>
      <c r="PTS19" s="97"/>
      <c r="PTT19" s="97"/>
      <c r="PTU19" s="97"/>
      <c r="PTV19" s="97"/>
      <c r="PTW19" s="97"/>
      <c r="PTX19" s="97"/>
      <c r="PTY19" s="97"/>
      <c r="PTZ19" s="97"/>
      <c r="PUA19" s="97"/>
      <c r="PUB19" s="97"/>
      <c r="PUC19" s="97"/>
      <c r="PUD19" s="97"/>
      <c r="PUE19" s="97"/>
      <c r="PUF19" s="97"/>
      <c r="PUG19" s="97"/>
      <c r="PUH19" s="97"/>
      <c r="PUI19" s="97"/>
      <c r="PUJ19" s="97"/>
      <c r="PUK19" s="97"/>
      <c r="PUL19" s="97"/>
      <c r="PUM19" s="97"/>
      <c r="PUN19" s="97"/>
      <c r="PUO19" s="97"/>
      <c r="PUP19" s="97"/>
      <c r="PUQ19" s="97"/>
      <c r="PUR19" s="97"/>
      <c r="PUS19" s="97"/>
      <c r="PUT19" s="97"/>
      <c r="PUU19" s="97"/>
      <c r="PUV19" s="97"/>
      <c r="PUW19" s="97"/>
      <c r="PUX19" s="97"/>
      <c r="PUY19" s="97"/>
      <c r="PUZ19" s="97"/>
      <c r="PVA19" s="97"/>
      <c r="PVB19" s="97"/>
      <c r="PVC19" s="97"/>
      <c r="PVD19" s="97"/>
      <c r="PVE19" s="97"/>
      <c r="PVF19" s="97"/>
      <c r="PVG19" s="97"/>
      <c r="PVH19" s="97"/>
      <c r="PVI19" s="97"/>
      <c r="PVJ19" s="97"/>
      <c r="PVK19" s="97"/>
      <c r="PVL19" s="97"/>
      <c r="PVM19" s="97"/>
      <c r="PVN19" s="97"/>
      <c r="PVO19" s="97"/>
      <c r="PVP19" s="97"/>
      <c r="PVQ19" s="97"/>
      <c r="PVR19" s="97"/>
      <c r="PVS19" s="97"/>
      <c r="PVT19" s="97"/>
      <c r="PVU19" s="97"/>
      <c r="PVV19" s="97"/>
      <c r="PVW19" s="97"/>
      <c r="PVX19" s="97"/>
      <c r="PVY19" s="97"/>
      <c r="PVZ19" s="97"/>
      <c r="PWA19" s="97"/>
      <c r="PWB19" s="97"/>
      <c r="PWC19" s="97"/>
      <c r="PWD19" s="97"/>
      <c r="PWE19" s="97"/>
      <c r="PWF19" s="97"/>
      <c r="PWG19" s="97"/>
      <c r="PWH19" s="97"/>
      <c r="PWI19" s="97"/>
      <c r="PWJ19" s="97"/>
      <c r="PWK19" s="97"/>
      <c r="PWL19" s="97"/>
      <c r="PWM19" s="97"/>
      <c r="PWN19" s="97"/>
      <c r="PWO19" s="97"/>
      <c r="PWP19" s="97"/>
      <c r="PWQ19" s="97"/>
      <c r="PWR19" s="97"/>
      <c r="PWS19" s="97"/>
      <c r="PWT19" s="97"/>
      <c r="PWU19" s="97"/>
      <c r="PWV19" s="97"/>
      <c r="PWW19" s="97"/>
      <c r="PWX19" s="97"/>
      <c r="PWY19" s="97"/>
      <c r="PWZ19" s="97"/>
      <c r="PXA19" s="97"/>
      <c r="PXB19" s="97"/>
      <c r="PXC19" s="97"/>
      <c r="PXD19" s="97"/>
      <c r="PXE19" s="97"/>
      <c r="PXF19" s="97"/>
      <c r="PXG19" s="97"/>
      <c r="PXH19" s="97"/>
      <c r="PXI19" s="97"/>
      <c r="PXJ19" s="97"/>
      <c r="PXK19" s="97"/>
      <c r="PXL19" s="97"/>
      <c r="PXM19" s="97"/>
      <c r="PXN19" s="97"/>
      <c r="PXO19" s="97"/>
      <c r="PXP19" s="97"/>
      <c r="PXQ19" s="97"/>
      <c r="PXR19" s="97"/>
      <c r="PXS19" s="97"/>
      <c r="PXT19" s="97"/>
      <c r="PXU19" s="97"/>
      <c r="PXV19" s="97"/>
      <c r="PXW19" s="97"/>
      <c r="PXX19" s="97"/>
      <c r="PXY19" s="97"/>
      <c r="PXZ19" s="97"/>
      <c r="PYA19" s="97"/>
      <c r="PYB19" s="97"/>
      <c r="PYC19" s="97"/>
      <c r="PYD19" s="97"/>
      <c r="PYE19" s="97"/>
      <c r="PYF19" s="97"/>
      <c r="PYG19" s="97"/>
      <c r="PYH19" s="97"/>
      <c r="PYI19" s="97"/>
      <c r="PYJ19" s="97"/>
      <c r="PYK19" s="97"/>
      <c r="PYL19" s="97"/>
      <c r="PYM19" s="97"/>
      <c r="PYN19" s="97"/>
      <c r="PYO19" s="97"/>
      <c r="PYP19" s="97"/>
      <c r="PYQ19" s="97"/>
      <c r="PYR19" s="97"/>
      <c r="PYS19" s="97"/>
      <c r="PYT19" s="97"/>
      <c r="PYU19" s="97"/>
      <c r="PYV19" s="97"/>
      <c r="PYW19" s="97"/>
      <c r="PYX19" s="97"/>
      <c r="PYY19" s="97"/>
      <c r="PYZ19" s="97"/>
      <c r="PZA19" s="97"/>
      <c r="PZB19" s="97"/>
      <c r="PZC19" s="97"/>
      <c r="PZD19" s="97"/>
      <c r="PZE19" s="97"/>
      <c r="PZF19" s="97"/>
      <c r="PZG19" s="97"/>
      <c r="PZH19" s="97"/>
      <c r="PZI19" s="97"/>
      <c r="PZJ19" s="97"/>
      <c r="PZK19" s="97"/>
      <c r="PZL19" s="97"/>
      <c r="PZX19" s="97"/>
      <c r="PZY19" s="97"/>
      <c r="PZZ19" s="97"/>
      <c r="QAA19" s="97"/>
      <c r="QAB19" s="97"/>
      <c r="QAC19" s="97"/>
      <c r="QAD19" s="97"/>
      <c r="QAE19" s="97"/>
      <c r="QAF19" s="97"/>
      <c r="QAG19" s="97"/>
      <c r="QAH19" s="97"/>
      <c r="QAI19" s="97"/>
      <c r="QAJ19" s="97"/>
      <c r="QAK19" s="97"/>
      <c r="QAL19" s="97"/>
      <c r="QAM19" s="97"/>
      <c r="QAN19" s="97"/>
      <c r="QAO19" s="97"/>
      <c r="QAP19" s="97"/>
      <c r="QAQ19" s="97"/>
      <c r="QAR19" s="97"/>
      <c r="QAS19" s="97"/>
      <c r="QAT19" s="97"/>
      <c r="QAU19" s="97"/>
      <c r="QAV19" s="97"/>
      <c r="QAW19" s="97"/>
      <c r="QAX19" s="97"/>
      <c r="QAY19" s="97"/>
      <c r="QAZ19" s="97"/>
      <c r="QBA19" s="97"/>
      <c r="QBB19" s="97"/>
      <c r="QBC19" s="97"/>
      <c r="QBD19" s="97"/>
      <c r="QBE19" s="97"/>
      <c r="QBF19" s="97"/>
      <c r="QBG19" s="97"/>
      <c r="QBH19" s="97"/>
      <c r="QBI19" s="97"/>
      <c r="QBJ19" s="97"/>
      <c r="QBK19" s="97"/>
      <c r="QBL19" s="97"/>
      <c r="QBM19" s="97"/>
      <c r="QBN19" s="97"/>
      <c r="QBO19" s="97"/>
      <c r="QBP19" s="97"/>
      <c r="QBQ19" s="97"/>
      <c r="QBR19" s="97"/>
      <c r="QBS19" s="97"/>
      <c r="QBT19" s="97"/>
      <c r="QBU19" s="97"/>
      <c r="QBV19" s="97"/>
      <c r="QBW19" s="97"/>
      <c r="QBX19" s="97"/>
      <c r="QBY19" s="97"/>
      <c r="QBZ19" s="97"/>
      <c r="QCA19" s="97"/>
      <c r="QCB19" s="97"/>
      <c r="QCC19" s="97"/>
      <c r="QCD19" s="97"/>
      <c r="QCE19" s="97"/>
      <c r="QCF19" s="97"/>
      <c r="QCG19" s="97"/>
      <c r="QCH19" s="97"/>
      <c r="QCI19" s="97"/>
      <c r="QCJ19" s="97"/>
      <c r="QCK19" s="97"/>
      <c r="QCL19" s="97"/>
      <c r="QCM19" s="97"/>
      <c r="QCN19" s="97"/>
      <c r="QCO19" s="97"/>
      <c r="QCP19" s="97"/>
      <c r="QCQ19" s="97"/>
      <c r="QCR19" s="97"/>
      <c r="QCS19" s="97"/>
      <c r="QCT19" s="97"/>
      <c r="QCU19" s="97"/>
      <c r="QCV19" s="97"/>
      <c r="QCW19" s="97"/>
      <c r="QCX19" s="97"/>
      <c r="QCY19" s="97"/>
      <c r="QCZ19" s="97"/>
      <c r="QDA19" s="97"/>
      <c r="QDB19" s="97"/>
      <c r="QDC19" s="97"/>
      <c r="QDD19" s="97"/>
      <c r="QDE19" s="97"/>
      <c r="QDF19" s="97"/>
      <c r="QDG19" s="97"/>
      <c r="QDH19" s="97"/>
      <c r="QDI19" s="97"/>
      <c r="QDJ19" s="97"/>
      <c r="QDK19" s="97"/>
      <c r="QDL19" s="97"/>
      <c r="QDM19" s="97"/>
      <c r="QDN19" s="97"/>
      <c r="QDO19" s="97"/>
      <c r="QDP19" s="97"/>
      <c r="QDQ19" s="97"/>
      <c r="QDR19" s="97"/>
      <c r="QDS19" s="97"/>
      <c r="QDT19" s="97"/>
      <c r="QDU19" s="97"/>
      <c r="QDV19" s="97"/>
      <c r="QDW19" s="97"/>
      <c r="QDX19" s="97"/>
      <c r="QDY19" s="97"/>
      <c r="QDZ19" s="97"/>
      <c r="QEA19" s="97"/>
      <c r="QEB19" s="97"/>
      <c r="QEC19" s="97"/>
      <c r="QED19" s="97"/>
      <c r="QEE19" s="97"/>
      <c r="QEF19" s="97"/>
      <c r="QEG19" s="97"/>
      <c r="QEH19" s="97"/>
      <c r="QEI19" s="97"/>
      <c r="QEJ19" s="97"/>
      <c r="QEK19" s="97"/>
      <c r="QEL19" s="97"/>
      <c r="QEM19" s="97"/>
      <c r="QEN19" s="97"/>
      <c r="QEO19" s="97"/>
      <c r="QEP19" s="97"/>
      <c r="QEQ19" s="97"/>
      <c r="QER19" s="97"/>
      <c r="QES19" s="97"/>
      <c r="QET19" s="97"/>
      <c r="QEU19" s="97"/>
      <c r="QEV19" s="97"/>
      <c r="QEW19" s="97"/>
      <c r="QEX19" s="97"/>
      <c r="QEY19" s="97"/>
      <c r="QEZ19" s="97"/>
      <c r="QFA19" s="97"/>
      <c r="QFB19" s="97"/>
      <c r="QFC19" s="97"/>
      <c r="QFD19" s="97"/>
      <c r="QFE19" s="97"/>
      <c r="QFF19" s="97"/>
      <c r="QFG19" s="97"/>
      <c r="QFH19" s="97"/>
      <c r="QFI19" s="97"/>
      <c r="QFJ19" s="97"/>
      <c r="QFK19" s="97"/>
      <c r="QFL19" s="97"/>
      <c r="QFM19" s="97"/>
      <c r="QFN19" s="97"/>
      <c r="QFO19" s="97"/>
      <c r="QFP19" s="97"/>
      <c r="QFQ19" s="97"/>
      <c r="QFR19" s="97"/>
      <c r="QFS19" s="97"/>
      <c r="QFT19" s="97"/>
      <c r="QFU19" s="97"/>
      <c r="QFV19" s="97"/>
      <c r="QFW19" s="97"/>
      <c r="QFX19" s="97"/>
      <c r="QFY19" s="97"/>
      <c r="QFZ19" s="97"/>
      <c r="QGA19" s="97"/>
      <c r="QGB19" s="97"/>
      <c r="QGC19" s="97"/>
      <c r="QGD19" s="97"/>
      <c r="QGE19" s="97"/>
      <c r="QGF19" s="97"/>
      <c r="QGG19" s="97"/>
      <c r="QGH19" s="97"/>
      <c r="QGI19" s="97"/>
      <c r="QGJ19" s="97"/>
      <c r="QGK19" s="97"/>
      <c r="QGL19" s="97"/>
      <c r="QGM19" s="97"/>
      <c r="QGN19" s="97"/>
      <c r="QGO19" s="97"/>
      <c r="QGP19" s="97"/>
      <c r="QGQ19" s="97"/>
      <c r="QGR19" s="97"/>
      <c r="QGS19" s="97"/>
      <c r="QGT19" s="97"/>
      <c r="QGU19" s="97"/>
      <c r="QGV19" s="97"/>
      <c r="QGW19" s="97"/>
      <c r="QGX19" s="97"/>
      <c r="QGY19" s="97"/>
      <c r="QGZ19" s="97"/>
      <c r="QHA19" s="97"/>
      <c r="QHB19" s="97"/>
      <c r="QHC19" s="97"/>
      <c r="QHD19" s="97"/>
      <c r="QHE19" s="97"/>
      <c r="QHF19" s="97"/>
      <c r="QHG19" s="97"/>
      <c r="QHH19" s="97"/>
      <c r="QHI19" s="97"/>
      <c r="QHJ19" s="97"/>
      <c r="QHK19" s="97"/>
      <c r="QHL19" s="97"/>
      <c r="QHM19" s="97"/>
      <c r="QHN19" s="97"/>
      <c r="QHO19" s="97"/>
      <c r="QHP19" s="97"/>
      <c r="QHQ19" s="97"/>
      <c r="QHR19" s="97"/>
      <c r="QHS19" s="97"/>
      <c r="QHT19" s="97"/>
      <c r="QHU19" s="97"/>
      <c r="QHV19" s="97"/>
      <c r="QHW19" s="97"/>
      <c r="QHX19" s="97"/>
      <c r="QHY19" s="97"/>
      <c r="QHZ19" s="97"/>
      <c r="QIA19" s="97"/>
      <c r="QIB19" s="97"/>
      <c r="QIC19" s="97"/>
      <c r="QID19" s="97"/>
      <c r="QIE19" s="97"/>
      <c r="QIF19" s="97"/>
      <c r="QIG19" s="97"/>
      <c r="QIH19" s="97"/>
      <c r="QII19" s="97"/>
      <c r="QIJ19" s="97"/>
      <c r="QIK19" s="97"/>
      <c r="QIL19" s="97"/>
      <c r="QIM19" s="97"/>
      <c r="QIN19" s="97"/>
      <c r="QIO19" s="97"/>
      <c r="QIP19" s="97"/>
      <c r="QIQ19" s="97"/>
      <c r="QIR19" s="97"/>
      <c r="QIS19" s="97"/>
      <c r="QIT19" s="97"/>
      <c r="QIU19" s="97"/>
      <c r="QIV19" s="97"/>
      <c r="QIW19" s="97"/>
      <c r="QIX19" s="97"/>
      <c r="QIY19" s="97"/>
      <c r="QIZ19" s="97"/>
      <c r="QJA19" s="97"/>
      <c r="QJB19" s="97"/>
      <c r="QJC19" s="97"/>
      <c r="QJD19" s="97"/>
      <c r="QJE19" s="97"/>
      <c r="QJF19" s="97"/>
      <c r="QJG19" s="97"/>
      <c r="QJH19" s="97"/>
      <c r="QJT19" s="97"/>
      <c r="QJU19" s="97"/>
      <c r="QJV19" s="97"/>
      <c r="QJW19" s="97"/>
      <c r="QJX19" s="97"/>
      <c r="QJY19" s="97"/>
      <c r="QJZ19" s="97"/>
      <c r="QKA19" s="97"/>
      <c r="QKB19" s="97"/>
      <c r="QKC19" s="97"/>
      <c r="QKD19" s="97"/>
      <c r="QKE19" s="97"/>
      <c r="QKF19" s="97"/>
      <c r="QKG19" s="97"/>
      <c r="QKH19" s="97"/>
      <c r="QKI19" s="97"/>
      <c r="QKJ19" s="97"/>
      <c r="QKK19" s="97"/>
      <c r="QKL19" s="97"/>
      <c r="QKM19" s="97"/>
      <c r="QKN19" s="97"/>
      <c r="QKO19" s="97"/>
      <c r="QKP19" s="97"/>
      <c r="QKQ19" s="97"/>
      <c r="QKR19" s="97"/>
      <c r="QKS19" s="97"/>
      <c r="QKT19" s="97"/>
      <c r="QKU19" s="97"/>
      <c r="QKV19" s="97"/>
      <c r="QKW19" s="97"/>
      <c r="QKX19" s="97"/>
      <c r="QKY19" s="97"/>
      <c r="QKZ19" s="97"/>
      <c r="QLA19" s="97"/>
      <c r="QLB19" s="97"/>
      <c r="QLC19" s="97"/>
      <c r="QLD19" s="97"/>
      <c r="QLE19" s="97"/>
      <c r="QLF19" s="97"/>
      <c r="QLG19" s="97"/>
      <c r="QLH19" s="97"/>
      <c r="QLI19" s="97"/>
      <c r="QLJ19" s="97"/>
      <c r="QLK19" s="97"/>
      <c r="QLL19" s="97"/>
      <c r="QLM19" s="97"/>
      <c r="QLN19" s="97"/>
      <c r="QLO19" s="97"/>
      <c r="QLP19" s="97"/>
      <c r="QLQ19" s="97"/>
      <c r="QLR19" s="97"/>
      <c r="QLS19" s="97"/>
      <c r="QLT19" s="97"/>
      <c r="QLU19" s="97"/>
      <c r="QLV19" s="97"/>
      <c r="QLW19" s="97"/>
      <c r="QLX19" s="97"/>
      <c r="QLY19" s="97"/>
      <c r="QLZ19" s="97"/>
      <c r="QMA19" s="97"/>
      <c r="QMB19" s="97"/>
      <c r="QMC19" s="97"/>
      <c r="QMD19" s="97"/>
      <c r="QME19" s="97"/>
      <c r="QMF19" s="97"/>
      <c r="QMG19" s="97"/>
      <c r="QMH19" s="97"/>
      <c r="QMI19" s="97"/>
      <c r="QMJ19" s="97"/>
      <c r="QMK19" s="97"/>
      <c r="QML19" s="97"/>
      <c r="QMM19" s="97"/>
      <c r="QMN19" s="97"/>
      <c r="QMO19" s="97"/>
      <c r="QMP19" s="97"/>
      <c r="QMQ19" s="97"/>
      <c r="QMR19" s="97"/>
      <c r="QMS19" s="97"/>
      <c r="QMT19" s="97"/>
      <c r="QMU19" s="97"/>
      <c r="QMV19" s="97"/>
      <c r="QMW19" s="97"/>
      <c r="QMX19" s="97"/>
      <c r="QMY19" s="97"/>
      <c r="QMZ19" s="97"/>
      <c r="QNA19" s="97"/>
      <c r="QNB19" s="97"/>
      <c r="QNC19" s="97"/>
      <c r="QND19" s="97"/>
      <c r="QNE19" s="97"/>
      <c r="QNF19" s="97"/>
      <c r="QNG19" s="97"/>
      <c r="QNH19" s="97"/>
      <c r="QNI19" s="97"/>
      <c r="QNJ19" s="97"/>
      <c r="QNK19" s="97"/>
      <c r="QNL19" s="97"/>
      <c r="QNM19" s="97"/>
      <c r="QNN19" s="97"/>
      <c r="QNO19" s="97"/>
      <c r="QNP19" s="97"/>
      <c r="QNQ19" s="97"/>
      <c r="QNR19" s="97"/>
      <c r="QNS19" s="97"/>
      <c r="QNT19" s="97"/>
      <c r="QNU19" s="97"/>
      <c r="QNV19" s="97"/>
      <c r="QNW19" s="97"/>
      <c r="QNX19" s="97"/>
      <c r="QNY19" s="97"/>
      <c r="QNZ19" s="97"/>
      <c r="QOA19" s="97"/>
      <c r="QOB19" s="97"/>
      <c r="QOC19" s="97"/>
      <c r="QOD19" s="97"/>
      <c r="QOE19" s="97"/>
      <c r="QOF19" s="97"/>
      <c r="QOG19" s="97"/>
      <c r="QOH19" s="97"/>
      <c r="QOI19" s="97"/>
      <c r="QOJ19" s="97"/>
      <c r="QOK19" s="97"/>
      <c r="QOL19" s="97"/>
      <c r="QOM19" s="97"/>
      <c r="QON19" s="97"/>
      <c r="QOO19" s="97"/>
      <c r="QOP19" s="97"/>
      <c r="QOQ19" s="97"/>
      <c r="QOR19" s="97"/>
      <c r="QOS19" s="97"/>
      <c r="QOT19" s="97"/>
      <c r="QOU19" s="97"/>
      <c r="QOV19" s="97"/>
      <c r="QOW19" s="97"/>
      <c r="QOX19" s="97"/>
      <c r="QOY19" s="97"/>
      <c r="QOZ19" s="97"/>
      <c r="QPA19" s="97"/>
      <c r="QPB19" s="97"/>
      <c r="QPC19" s="97"/>
      <c r="QPD19" s="97"/>
      <c r="QPE19" s="97"/>
      <c r="QPF19" s="97"/>
      <c r="QPG19" s="97"/>
      <c r="QPH19" s="97"/>
      <c r="QPI19" s="97"/>
      <c r="QPJ19" s="97"/>
      <c r="QPK19" s="97"/>
      <c r="QPL19" s="97"/>
      <c r="QPM19" s="97"/>
      <c r="QPN19" s="97"/>
      <c r="QPO19" s="97"/>
      <c r="QPP19" s="97"/>
      <c r="QPQ19" s="97"/>
      <c r="QPR19" s="97"/>
      <c r="QPS19" s="97"/>
      <c r="QPT19" s="97"/>
      <c r="QPU19" s="97"/>
      <c r="QPV19" s="97"/>
      <c r="QPW19" s="97"/>
      <c r="QPX19" s="97"/>
      <c r="QPY19" s="97"/>
      <c r="QPZ19" s="97"/>
      <c r="QQA19" s="97"/>
      <c r="QQB19" s="97"/>
      <c r="QQC19" s="97"/>
      <c r="QQD19" s="97"/>
      <c r="QQE19" s="97"/>
      <c r="QQF19" s="97"/>
      <c r="QQG19" s="97"/>
      <c r="QQH19" s="97"/>
      <c r="QQI19" s="97"/>
      <c r="QQJ19" s="97"/>
      <c r="QQK19" s="97"/>
      <c r="QQL19" s="97"/>
      <c r="QQM19" s="97"/>
      <c r="QQN19" s="97"/>
      <c r="QQO19" s="97"/>
      <c r="QQP19" s="97"/>
      <c r="QQQ19" s="97"/>
      <c r="QQR19" s="97"/>
      <c r="QQS19" s="97"/>
      <c r="QQT19" s="97"/>
      <c r="QQU19" s="97"/>
      <c r="QQV19" s="97"/>
      <c r="QQW19" s="97"/>
      <c r="QQX19" s="97"/>
      <c r="QQY19" s="97"/>
      <c r="QQZ19" s="97"/>
      <c r="QRA19" s="97"/>
      <c r="QRB19" s="97"/>
      <c r="QRC19" s="97"/>
      <c r="QRD19" s="97"/>
      <c r="QRE19" s="97"/>
      <c r="QRF19" s="97"/>
      <c r="QRG19" s="97"/>
      <c r="QRH19" s="97"/>
      <c r="QRI19" s="97"/>
      <c r="QRJ19" s="97"/>
      <c r="QRK19" s="97"/>
      <c r="QRL19" s="97"/>
      <c r="QRM19" s="97"/>
      <c r="QRN19" s="97"/>
      <c r="QRO19" s="97"/>
      <c r="QRP19" s="97"/>
      <c r="QRQ19" s="97"/>
      <c r="QRR19" s="97"/>
      <c r="QRS19" s="97"/>
      <c r="QRT19" s="97"/>
      <c r="QRU19" s="97"/>
      <c r="QRV19" s="97"/>
      <c r="QRW19" s="97"/>
      <c r="QRX19" s="97"/>
      <c r="QRY19" s="97"/>
      <c r="QRZ19" s="97"/>
      <c r="QSA19" s="97"/>
      <c r="QSB19" s="97"/>
      <c r="QSC19" s="97"/>
      <c r="QSD19" s="97"/>
      <c r="QSE19" s="97"/>
      <c r="QSF19" s="97"/>
      <c r="QSG19" s="97"/>
      <c r="QSH19" s="97"/>
      <c r="QSI19" s="97"/>
      <c r="QSJ19" s="97"/>
      <c r="QSK19" s="97"/>
      <c r="QSL19" s="97"/>
      <c r="QSM19" s="97"/>
      <c r="QSN19" s="97"/>
      <c r="QSO19" s="97"/>
      <c r="QSP19" s="97"/>
      <c r="QSQ19" s="97"/>
      <c r="QSR19" s="97"/>
      <c r="QSS19" s="97"/>
      <c r="QST19" s="97"/>
      <c r="QSU19" s="97"/>
      <c r="QSV19" s="97"/>
      <c r="QSW19" s="97"/>
      <c r="QSX19" s="97"/>
      <c r="QSY19" s="97"/>
      <c r="QSZ19" s="97"/>
      <c r="QTA19" s="97"/>
      <c r="QTB19" s="97"/>
      <c r="QTC19" s="97"/>
      <c r="QTD19" s="97"/>
      <c r="QTP19" s="97"/>
      <c r="QTQ19" s="97"/>
      <c r="QTR19" s="97"/>
      <c r="QTS19" s="97"/>
      <c r="QTT19" s="97"/>
      <c r="QTU19" s="97"/>
      <c r="QTV19" s="97"/>
      <c r="QTW19" s="97"/>
      <c r="QTX19" s="97"/>
      <c r="QTY19" s="97"/>
      <c r="QTZ19" s="97"/>
      <c r="QUA19" s="97"/>
      <c r="QUB19" s="97"/>
      <c r="QUC19" s="97"/>
      <c r="QUD19" s="97"/>
      <c r="QUE19" s="97"/>
      <c r="QUF19" s="97"/>
      <c r="QUG19" s="97"/>
      <c r="QUH19" s="97"/>
      <c r="QUI19" s="97"/>
      <c r="QUJ19" s="97"/>
      <c r="QUK19" s="97"/>
      <c r="QUL19" s="97"/>
      <c r="QUM19" s="97"/>
      <c r="QUN19" s="97"/>
      <c r="QUO19" s="97"/>
      <c r="QUP19" s="97"/>
      <c r="QUQ19" s="97"/>
      <c r="QUR19" s="97"/>
      <c r="QUS19" s="97"/>
      <c r="QUT19" s="97"/>
      <c r="QUU19" s="97"/>
      <c r="QUV19" s="97"/>
      <c r="QUW19" s="97"/>
      <c r="QUX19" s="97"/>
      <c r="QUY19" s="97"/>
      <c r="QUZ19" s="97"/>
      <c r="QVA19" s="97"/>
      <c r="QVB19" s="97"/>
      <c r="QVC19" s="97"/>
      <c r="QVD19" s="97"/>
      <c r="QVE19" s="97"/>
      <c r="QVF19" s="97"/>
      <c r="QVG19" s="97"/>
      <c r="QVH19" s="97"/>
      <c r="QVI19" s="97"/>
      <c r="QVJ19" s="97"/>
      <c r="QVK19" s="97"/>
      <c r="QVL19" s="97"/>
      <c r="QVM19" s="97"/>
      <c r="QVN19" s="97"/>
      <c r="QVO19" s="97"/>
      <c r="QVP19" s="97"/>
      <c r="QVQ19" s="97"/>
      <c r="QVR19" s="97"/>
      <c r="QVS19" s="97"/>
      <c r="QVT19" s="97"/>
      <c r="QVU19" s="97"/>
      <c r="QVV19" s="97"/>
      <c r="QVW19" s="97"/>
      <c r="QVX19" s="97"/>
      <c r="QVY19" s="97"/>
      <c r="QVZ19" s="97"/>
      <c r="QWA19" s="97"/>
      <c r="QWB19" s="97"/>
      <c r="QWC19" s="97"/>
      <c r="QWD19" s="97"/>
      <c r="QWE19" s="97"/>
      <c r="QWF19" s="97"/>
      <c r="QWG19" s="97"/>
      <c r="QWH19" s="97"/>
      <c r="QWI19" s="97"/>
      <c r="QWJ19" s="97"/>
      <c r="QWK19" s="97"/>
      <c r="QWL19" s="97"/>
      <c r="QWM19" s="97"/>
      <c r="QWN19" s="97"/>
      <c r="QWO19" s="97"/>
      <c r="QWP19" s="97"/>
      <c r="QWQ19" s="97"/>
      <c r="QWR19" s="97"/>
      <c r="QWS19" s="97"/>
      <c r="QWT19" s="97"/>
      <c r="QWU19" s="97"/>
      <c r="QWV19" s="97"/>
      <c r="QWW19" s="97"/>
      <c r="QWX19" s="97"/>
      <c r="QWY19" s="97"/>
      <c r="QWZ19" s="97"/>
      <c r="QXA19" s="97"/>
      <c r="QXB19" s="97"/>
      <c r="QXC19" s="97"/>
      <c r="QXD19" s="97"/>
      <c r="QXE19" s="97"/>
      <c r="QXF19" s="97"/>
      <c r="QXG19" s="97"/>
      <c r="QXH19" s="97"/>
      <c r="QXI19" s="97"/>
      <c r="QXJ19" s="97"/>
      <c r="QXK19" s="97"/>
      <c r="QXL19" s="97"/>
      <c r="QXM19" s="97"/>
      <c r="QXN19" s="97"/>
      <c r="QXO19" s="97"/>
      <c r="QXP19" s="97"/>
      <c r="QXQ19" s="97"/>
      <c r="QXR19" s="97"/>
      <c r="QXS19" s="97"/>
      <c r="QXT19" s="97"/>
      <c r="QXU19" s="97"/>
      <c r="QXV19" s="97"/>
      <c r="QXW19" s="97"/>
      <c r="QXX19" s="97"/>
      <c r="QXY19" s="97"/>
      <c r="QXZ19" s="97"/>
      <c r="QYA19" s="97"/>
      <c r="QYB19" s="97"/>
      <c r="QYC19" s="97"/>
      <c r="QYD19" s="97"/>
      <c r="QYE19" s="97"/>
      <c r="QYF19" s="97"/>
      <c r="QYG19" s="97"/>
      <c r="QYH19" s="97"/>
      <c r="QYI19" s="97"/>
      <c r="QYJ19" s="97"/>
      <c r="QYK19" s="97"/>
      <c r="QYL19" s="97"/>
      <c r="QYM19" s="97"/>
      <c r="QYN19" s="97"/>
      <c r="QYO19" s="97"/>
      <c r="QYP19" s="97"/>
      <c r="QYQ19" s="97"/>
      <c r="QYR19" s="97"/>
      <c r="QYS19" s="97"/>
      <c r="QYT19" s="97"/>
      <c r="QYU19" s="97"/>
      <c r="QYV19" s="97"/>
      <c r="QYW19" s="97"/>
      <c r="QYX19" s="97"/>
      <c r="QYY19" s="97"/>
      <c r="QYZ19" s="97"/>
      <c r="QZA19" s="97"/>
      <c r="QZB19" s="97"/>
      <c r="QZC19" s="97"/>
      <c r="QZD19" s="97"/>
      <c r="QZE19" s="97"/>
      <c r="QZF19" s="97"/>
      <c r="QZG19" s="97"/>
      <c r="QZH19" s="97"/>
      <c r="QZI19" s="97"/>
      <c r="QZJ19" s="97"/>
      <c r="QZK19" s="97"/>
      <c r="QZL19" s="97"/>
      <c r="QZM19" s="97"/>
      <c r="QZN19" s="97"/>
      <c r="QZO19" s="97"/>
      <c r="QZP19" s="97"/>
      <c r="QZQ19" s="97"/>
      <c r="QZR19" s="97"/>
      <c r="QZS19" s="97"/>
      <c r="QZT19" s="97"/>
      <c r="QZU19" s="97"/>
      <c r="QZV19" s="97"/>
      <c r="QZW19" s="97"/>
      <c r="QZX19" s="97"/>
      <c r="QZY19" s="97"/>
      <c r="QZZ19" s="97"/>
      <c r="RAA19" s="97"/>
      <c r="RAB19" s="97"/>
      <c r="RAC19" s="97"/>
      <c r="RAD19" s="97"/>
      <c r="RAE19" s="97"/>
      <c r="RAF19" s="97"/>
      <c r="RAG19" s="97"/>
      <c r="RAH19" s="97"/>
      <c r="RAI19" s="97"/>
      <c r="RAJ19" s="97"/>
      <c r="RAK19" s="97"/>
      <c r="RAL19" s="97"/>
      <c r="RAM19" s="97"/>
      <c r="RAN19" s="97"/>
      <c r="RAO19" s="97"/>
      <c r="RAP19" s="97"/>
      <c r="RAQ19" s="97"/>
      <c r="RAR19" s="97"/>
      <c r="RAS19" s="97"/>
      <c r="RAT19" s="97"/>
      <c r="RAU19" s="97"/>
      <c r="RAV19" s="97"/>
      <c r="RAW19" s="97"/>
      <c r="RAX19" s="97"/>
      <c r="RAY19" s="97"/>
      <c r="RAZ19" s="97"/>
      <c r="RBA19" s="97"/>
      <c r="RBB19" s="97"/>
      <c r="RBC19" s="97"/>
      <c r="RBD19" s="97"/>
      <c r="RBE19" s="97"/>
      <c r="RBF19" s="97"/>
      <c r="RBG19" s="97"/>
      <c r="RBH19" s="97"/>
      <c r="RBI19" s="97"/>
      <c r="RBJ19" s="97"/>
      <c r="RBK19" s="97"/>
      <c r="RBL19" s="97"/>
      <c r="RBM19" s="97"/>
      <c r="RBN19" s="97"/>
      <c r="RBO19" s="97"/>
      <c r="RBP19" s="97"/>
      <c r="RBQ19" s="97"/>
      <c r="RBR19" s="97"/>
      <c r="RBS19" s="97"/>
      <c r="RBT19" s="97"/>
      <c r="RBU19" s="97"/>
      <c r="RBV19" s="97"/>
      <c r="RBW19" s="97"/>
      <c r="RBX19" s="97"/>
      <c r="RBY19" s="97"/>
      <c r="RBZ19" s="97"/>
      <c r="RCA19" s="97"/>
      <c r="RCB19" s="97"/>
      <c r="RCC19" s="97"/>
      <c r="RCD19" s="97"/>
      <c r="RCE19" s="97"/>
      <c r="RCF19" s="97"/>
      <c r="RCG19" s="97"/>
      <c r="RCH19" s="97"/>
      <c r="RCI19" s="97"/>
      <c r="RCJ19" s="97"/>
      <c r="RCK19" s="97"/>
      <c r="RCL19" s="97"/>
      <c r="RCM19" s="97"/>
      <c r="RCN19" s="97"/>
      <c r="RCO19" s="97"/>
      <c r="RCP19" s="97"/>
      <c r="RCQ19" s="97"/>
      <c r="RCR19" s="97"/>
      <c r="RCS19" s="97"/>
      <c r="RCT19" s="97"/>
      <c r="RCU19" s="97"/>
      <c r="RCV19" s="97"/>
      <c r="RCW19" s="97"/>
      <c r="RCX19" s="97"/>
      <c r="RCY19" s="97"/>
      <c r="RCZ19" s="97"/>
      <c r="RDL19" s="97"/>
      <c r="RDM19" s="97"/>
      <c r="RDN19" s="97"/>
      <c r="RDO19" s="97"/>
      <c r="RDP19" s="97"/>
      <c r="RDQ19" s="97"/>
      <c r="RDR19" s="97"/>
      <c r="RDS19" s="97"/>
      <c r="RDT19" s="97"/>
      <c r="RDU19" s="97"/>
      <c r="RDV19" s="97"/>
      <c r="RDW19" s="97"/>
      <c r="RDX19" s="97"/>
      <c r="RDY19" s="97"/>
      <c r="RDZ19" s="97"/>
      <c r="REA19" s="97"/>
      <c r="REB19" s="97"/>
      <c r="REC19" s="97"/>
      <c r="RED19" s="97"/>
      <c r="REE19" s="97"/>
      <c r="REF19" s="97"/>
      <c r="REG19" s="97"/>
      <c r="REH19" s="97"/>
      <c r="REI19" s="97"/>
      <c r="REJ19" s="97"/>
      <c r="REK19" s="97"/>
      <c r="REL19" s="97"/>
      <c r="REM19" s="97"/>
      <c r="REN19" s="97"/>
      <c r="REO19" s="97"/>
      <c r="REP19" s="97"/>
      <c r="REQ19" s="97"/>
      <c r="RER19" s="97"/>
      <c r="RES19" s="97"/>
      <c r="RET19" s="97"/>
      <c r="REU19" s="97"/>
      <c r="REV19" s="97"/>
      <c r="REW19" s="97"/>
      <c r="REX19" s="97"/>
      <c r="REY19" s="97"/>
      <c r="REZ19" s="97"/>
      <c r="RFA19" s="97"/>
      <c r="RFB19" s="97"/>
      <c r="RFC19" s="97"/>
      <c r="RFD19" s="97"/>
      <c r="RFE19" s="97"/>
      <c r="RFF19" s="97"/>
      <c r="RFG19" s="97"/>
      <c r="RFH19" s="97"/>
      <c r="RFI19" s="97"/>
      <c r="RFJ19" s="97"/>
      <c r="RFK19" s="97"/>
      <c r="RFL19" s="97"/>
      <c r="RFM19" s="97"/>
      <c r="RFN19" s="97"/>
      <c r="RFO19" s="97"/>
      <c r="RFP19" s="97"/>
      <c r="RFQ19" s="97"/>
      <c r="RFR19" s="97"/>
      <c r="RFS19" s="97"/>
      <c r="RFT19" s="97"/>
      <c r="RFU19" s="97"/>
      <c r="RFV19" s="97"/>
      <c r="RFW19" s="97"/>
      <c r="RFX19" s="97"/>
      <c r="RFY19" s="97"/>
      <c r="RFZ19" s="97"/>
      <c r="RGA19" s="97"/>
      <c r="RGB19" s="97"/>
      <c r="RGC19" s="97"/>
      <c r="RGD19" s="97"/>
      <c r="RGE19" s="97"/>
      <c r="RGF19" s="97"/>
      <c r="RGG19" s="97"/>
      <c r="RGH19" s="97"/>
      <c r="RGI19" s="97"/>
      <c r="RGJ19" s="97"/>
      <c r="RGK19" s="97"/>
      <c r="RGL19" s="97"/>
      <c r="RGM19" s="97"/>
      <c r="RGN19" s="97"/>
      <c r="RGO19" s="97"/>
      <c r="RGP19" s="97"/>
      <c r="RGQ19" s="97"/>
      <c r="RGR19" s="97"/>
      <c r="RGS19" s="97"/>
      <c r="RGT19" s="97"/>
      <c r="RGU19" s="97"/>
      <c r="RGV19" s="97"/>
      <c r="RGW19" s="97"/>
      <c r="RGX19" s="97"/>
      <c r="RGY19" s="97"/>
      <c r="RGZ19" s="97"/>
      <c r="RHA19" s="97"/>
      <c r="RHB19" s="97"/>
      <c r="RHC19" s="97"/>
      <c r="RHD19" s="97"/>
      <c r="RHE19" s="97"/>
      <c r="RHF19" s="97"/>
      <c r="RHG19" s="97"/>
      <c r="RHH19" s="97"/>
      <c r="RHI19" s="97"/>
      <c r="RHJ19" s="97"/>
      <c r="RHK19" s="97"/>
      <c r="RHL19" s="97"/>
      <c r="RHM19" s="97"/>
      <c r="RHN19" s="97"/>
      <c r="RHO19" s="97"/>
      <c r="RHP19" s="97"/>
      <c r="RHQ19" s="97"/>
      <c r="RHR19" s="97"/>
      <c r="RHS19" s="97"/>
      <c r="RHT19" s="97"/>
      <c r="RHU19" s="97"/>
      <c r="RHV19" s="97"/>
      <c r="RHW19" s="97"/>
      <c r="RHX19" s="97"/>
      <c r="RHY19" s="97"/>
      <c r="RHZ19" s="97"/>
      <c r="RIA19" s="97"/>
      <c r="RIB19" s="97"/>
      <c r="RIC19" s="97"/>
      <c r="RID19" s="97"/>
      <c r="RIE19" s="97"/>
      <c r="RIF19" s="97"/>
      <c r="RIG19" s="97"/>
      <c r="RIH19" s="97"/>
      <c r="RII19" s="97"/>
      <c r="RIJ19" s="97"/>
      <c r="RIK19" s="97"/>
      <c r="RIL19" s="97"/>
      <c r="RIM19" s="97"/>
      <c r="RIN19" s="97"/>
      <c r="RIO19" s="97"/>
      <c r="RIP19" s="97"/>
      <c r="RIQ19" s="97"/>
      <c r="RIR19" s="97"/>
      <c r="RIS19" s="97"/>
      <c r="RIT19" s="97"/>
      <c r="RIU19" s="97"/>
      <c r="RIV19" s="97"/>
      <c r="RIW19" s="97"/>
      <c r="RIX19" s="97"/>
      <c r="RIY19" s="97"/>
      <c r="RIZ19" s="97"/>
      <c r="RJA19" s="97"/>
      <c r="RJB19" s="97"/>
      <c r="RJC19" s="97"/>
      <c r="RJD19" s="97"/>
      <c r="RJE19" s="97"/>
      <c r="RJF19" s="97"/>
      <c r="RJG19" s="97"/>
      <c r="RJH19" s="97"/>
      <c r="RJI19" s="97"/>
      <c r="RJJ19" s="97"/>
      <c r="RJK19" s="97"/>
      <c r="RJL19" s="97"/>
      <c r="RJM19" s="97"/>
      <c r="RJN19" s="97"/>
      <c r="RJO19" s="97"/>
      <c r="RJP19" s="97"/>
      <c r="RJQ19" s="97"/>
      <c r="RJR19" s="97"/>
      <c r="RJS19" s="97"/>
      <c r="RJT19" s="97"/>
      <c r="RJU19" s="97"/>
      <c r="RJV19" s="97"/>
      <c r="RJW19" s="97"/>
      <c r="RJX19" s="97"/>
      <c r="RJY19" s="97"/>
      <c r="RJZ19" s="97"/>
      <c r="RKA19" s="97"/>
      <c r="RKB19" s="97"/>
      <c r="RKC19" s="97"/>
      <c r="RKD19" s="97"/>
      <c r="RKE19" s="97"/>
      <c r="RKF19" s="97"/>
      <c r="RKG19" s="97"/>
      <c r="RKH19" s="97"/>
      <c r="RKI19" s="97"/>
      <c r="RKJ19" s="97"/>
      <c r="RKK19" s="97"/>
      <c r="RKL19" s="97"/>
      <c r="RKM19" s="97"/>
      <c r="RKN19" s="97"/>
      <c r="RKO19" s="97"/>
      <c r="RKP19" s="97"/>
      <c r="RKQ19" s="97"/>
      <c r="RKR19" s="97"/>
      <c r="RKS19" s="97"/>
      <c r="RKT19" s="97"/>
      <c r="RKU19" s="97"/>
      <c r="RKV19" s="97"/>
      <c r="RKW19" s="97"/>
      <c r="RKX19" s="97"/>
      <c r="RKY19" s="97"/>
      <c r="RKZ19" s="97"/>
      <c r="RLA19" s="97"/>
      <c r="RLB19" s="97"/>
      <c r="RLC19" s="97"/>
      <c r="RLD19" s="97"/>
      <c r="RLE19" s="97"/>
      <c r="RLF19" s="97"/>
      <c r="RLG19" s="97"/>
      <c r="RLH19" s="97"/>
      <c r="RLI19" s="97"/>
      <c r="RLJ19" s="97"/>
      <c r="RLK19" s="97"/>
      <c r="RLL19" s="97"/>
      <c r="RLM19" s="97"/>
      <c r="RLN19" s="97"/>
      <c r="RLO19" s="97"/>
      <c r="RLP19" s="97"/>
      <c r="RLQ19" s="97"/>
      <c r="RLR19" s="97"/>
      <c r="RLS19" s="97"/>
      <c r="RLT19" s="97"/>
      <c r="RLU19" s="97"/>
      <c r="RLV19" s="97"/>
      <c r="RLW19" s="97"/>
      <c r="RLX19" s="97"/>
      <c r="RLY19" s="97"/>
      <c r="RLZ19" s="97"/>
      <c r="RMA19" s="97"/>
      <c r="RMB19" s="97"/>
      <c r="RMC19" s="97"/>
      <c r="RMD19" s="97"/>
      <c r="RME19" s="97"/>
      <c r="RMF19" s="97"/>
      <c r="RMG19" s="97"/>
      <c r="RMH19" s="97"/>
      <c r="RMI19" s="97"/>
      <c r="RMJ19" s="97"/>
      <c r="RMK19" s="97"/>
      <c r="RML19" s="97"/>
      <c r="RMM19" s="97"/>
      <c r="RMN19" s="97"/>
      <c r="RMO19" s="97"/>
      <c r="RMP19" s="97"/>
      <c r="RMQ19" s="97"/>
      <c r="RMR19" s="97"/>
      <c r="RMS19" s="97"/>
      <c r="RMT19" s="97"/>
      <c r="RMU19" s="97"/>
      <c r="RMV19" s="97"/>
      <c r="RNH19" s="97"/>
      <c r="RNI19" s="97"/>
      <c r="RNJ19" s="97"/>
      <c r="RNK19" s="97"/>
      <c r="RNL19" s="97"/>
      <c r="RNM19" s="97"/>
      <c r="RNN19" s="97"/>
      <c r="RNO19" s="97"/>
      <c r="RNP19" s="97"/>
      <c r="RNQ19" s="97"/>
      <c r="RNR19" s="97"/>
      <c r="RNS19" s="97"/>
      <c r="RNT19" s="97"/>
      <c r="RNU19" s="97"/>
      <c r="RNV19" s="97"/>
      <c r="RNW19" s="97"/>
      <c r="RNX19" s="97"/>
      <c r="RNY19" s="97"/>
      <c r="RNZ19" s="97"/>
      <c r="ROA19" s="97"/>
      <c r="ROB19" s="97"/>
      <c r="ROC19" s="97"/>
      <c r="ROD19" s="97"/>
      <c r="ROE19" s="97"/>
      <c r="ROF19" s="97"/>
      <c r="ROG19" s="97"/>
      <c r="ROH19" s="97"/>
      <c r="ROI19" s="97"/>
      <c r="ROJ19" s="97"/>
      <c r="ROK19" s="97"/>
      <c r="ROL19" s="97"/>
      <c r="ROM19" s="97"/>
      <c r="RON19" s="97"/>
      <c r="ROO19" s="97"/>
      <c r="ROP19" s="97"/>
      <c r="ROQ19" s="97"/>
      <c r="ROR19" s="97"/>
      <c r="ROS19" s="97"/>
      <c r="ROT19" s="97"/>
      <c r="ROU19" s="97"/>
      <c r="ROV19" s="97"/>
      <c r="ROW19" s="97"/>
      <c r="ROX19" s="97"/>
      <c r="ROY19" s="97"/>
      <c r="ROZ19" s="97"/>
      <c r="RPA19" s="97"/>
      <c r="RPB19" s="97"/>
      <c r="RPC19" s="97"/>
      <c r="RPD19" s="97"/>
      <c r="RPE19" s="97"/>
      <c r="RPF19" s="97"/>
      <c r="RPG19" s="97"/>
      <c r="RPH19" s="97"/>
      <c r="RPI19" s="97"/>
      <c r="RPJ19" s="97"/>
      <c r="RPK19" s="97"/>
      <c r="RPL19" s="97"/>
      <c r="RPM19" s="97"/>
      <c r="RPN19" s="97"/>
      <c r="RPO19" s="97"/>
      <c r="RPP19" s="97"/>
      <c r="RPQ19" s="97"/>
      <c r="RPR19" s="97"/>
      <c r="RPS19" s="97"/>
      <c r="RPT19" s="97"/>
      <c r="RPU19" s="97"/>
      <c r="RPV19" s="97"/>
      <c r="RPW19" s="97"/>
      <c r="RPX19" s="97"/>
      <c r="RPY19" s="97"/>
      <c r="RPZ19" s="97"/>
      <c r="RQA19" s="97"/>
      <c r="RQB19" s="97"/>
      <c r="RQC19" s="97"/>
      <c r="RQD19" s="97"/>
      <c r="RQE19" s="97"/>
      <c r="RQF19" s="97"/>
      <c r="RQG19" s="97"/>
      <c r="RQH19" s="97"/>
      <c r="RQI19" s="97"/>
      <c r="RQJ19" s="97"/>
      <c r="RQK19" s="97"/>
      <c r="RQL19" s="97"/>
      <c r="RQM19" s="97"/>
      <c r="RQN19" s="97"/>
      <c r="RQO19" s="97"/>
      <c r="RQP19" s="97"/>
      <c r="RQQ19" s="97"/>
      <c r="RQR19" s="97"/>
      <c r="RQS19" s="97"/>
      <c r="RQT19" s="97"/>
      <c r="RQU19" s="97"/>
      <c r="RQV19" s="97"/>
      <c r="RQW19" s="97"/>
      <c r="RQX19" s="97"/>
      <c r="RQY19" s="97"/>
      <c r="RQZ19" s="97"/>
      <c r="RRA19" s="97"/>
      <c r="RRB19" s="97"/>
      <c r="RRC19" s="97"/>
      <c r="RRD19" s="97"/>
      <c r="RRE19" s="97"/>
      <c r="RRF19" s="97"/>
      <c r="RRG19" s="97"/>
      <c r="RRH19" s="97"/>
      <c r="RRI19" s="97"/>
      <c r="RRJ19" s="97"/>
      <c r="RRK19" s="97"/>
      <c r="RRL19" s="97"/>
      <c r="RRM19" s="97"/>
      <c r="RRN19" s="97"/>
      <c r="RRO19" s="97"/>
      <c r="RRP19" s="97"/>
      <c r="RRQ19" s="97"/>
      <c r="RRR19" s="97"/>
      <c r="RRS19" s="97"/>
      <c r="RRT19" s="97"/>
      <c r="RRU19" s="97"/>
      <c r="RRV19" s="97"/>
      <c r="RRW19" s="97"/>
      <c r="RRX19" s="97"/>
      <c r="RRY19" s="97"/>
      <c r="RRZ19" s="97"/>
      <c r="RSA19" s="97"/>
      <c r="RSB19" s="97"/>
      <c r="RSC19" s="97"/>
      <c r="RSD19" s="97"/>
      <c r="RSE19" s="97"/>
      <c r="RSF19" s="97"/>
      <c r="RSG19" s="97"/>
      <c r="RSH19" s="97"/>
      <c r="RSI19" s="97"/>
      <c r="RSJ19" s="97"/>
      <c r="RSK19" s="97"/>
      <c r="RSL19" s="97"/>
      <c r="RSM19" s="97"/>
      <c r="RSN19" s="97"/>
      <c r="RSO19" s="97"/>
      <c r="RSP19" s="97"/>
      <c r="RSQ19" s="97"/>
      <c r="RSR19" s="97"/>
      <c r="RSS19" s="97"/>
      <c r="RST19" s="97"/>
      <c r="RSU19" s="97"/>
      <c r="RSV19" s="97"/>
      <c r="RSW19" s="97"/>
      <c r="RSX19" s="97"/>
      <c r="RSY19" s="97"/>
      <c r="RSZ19" s="97"/>
      <c r="RTA19" s="97"/>
      <c r="RTB19" s="97"/>
      <c r="RTC19" s="97"/>
      <c r="RTD19" s="97"/>
      <c r="RTE19" s="97"/>
      <c r="RTF19" s="97"/>
      <c r="RTG19" s="97"/>
      <c r="RTH19" s="97"/>
      <c r="RTI19" s="97"/>
      <c r="RTJ19" s="97"/>
      <c r="RTK19" s="97"/>
      <c r="RTL19" s="97"/>
      <c r="RTM19" s="97"/>
      <c r="RTN19" s="97"/>
      <c r="RTO19" s="97"/>
      <c r="RTP19" s="97"/>
      <c r="RTQ19" s="97"/>
      <c r="RTR19" s="97"/>
      <c r="RTS19" s="97"/>
      <c r="RTT19" s="97"/>
      <c r="RTU19" s="97"/>
      <c r="RTV19" s="97"/>
      <c r="RTW19" s="97"/>
      <c r="RTX19" s="97"/>
      <c r="RTY19" s="97"/>
      <c r="RTZ19" s="97"/>
      <c r="RUA19" s="97"/>
      <c r="RUB19" s="97"/>
      <c r="RUC19" s="97"/>
      <c r="RUD19" s="97"/>
      <c r="RUE19" s="97"/>
      <c r="RUF19" s="97"/>
      <c r="RUG19" s="97"/>
      <c r="RUH19" s="97"/>
      <c r="RUI19" s="97"/>
      <c r="RUJ19" s="97"/>
      <c r="RUK19" s="97"/>
      <c r="RUL19" s="97"/>
      <c r="RUM19" s="97"/>
      <c r="RUN19" s="97"/>
      <c r="RUO19" s="97"/>
      <c r="RUP19" s="97"/>
      <c r="RUQ19" s="97"/>
      <c r="RUR19" s="97"/>
      <c r="RUS19" s="97"/>
      <c r="RUT19" s="97"/>
      <c r="RUU19" s="97"/>
      <c r="RUV19" s="97"/>
      <c r="RUW19" s="97"/>
      <c r="RUX19" s="97"/>
      <c r="RUY19" s="97"/>
      <c r="RUZ19" s="97"/>
      <c r="RVA19" s="97"/>
      <c r="RVB19" s="97"/>
      <c r="RVC19" s="97"/>
      <c r="RVD19" s="97"/>
      <c r="RVE19" s="97"/>
      <c r="RVF19" s="97"/>
      <c r="RVG19" s="97"/>
      <c r="RVH19" s="97"/>
      <c r="RVI19" s="97"/>
      <c r="RVJ19" s="97"/>
      <c r="RVK19" s="97"/>
      <c r="RVL19" s="97"/>
      <c r="RVM19" s="97"/>
      <c r="RVN19" s="97"/>
      <c r="RVO19" s="97"/>
      <c r="RVP19" s="97"/>
      <c r="RVQ19" s="97"/>
      <c r="RVR19" s="97"/>
      <c r="RVS19" s="97"/>
      <c r="RVT19" s="97"/>
      <c r="RVU19" s="97"/>
      <c r="RVV19" s="97"/>
      <c r="RVW19" s="97"/>
      <c r="RVX19" s="97"/>
      <c r="RVY19" s="97"/>
      <c r="RVZ19" s="97"/>
      <c r="RWA19" s="97"/>
      <c r="RWB19" s="97"/>
      <c r="RWC19" s="97"/>
      <c r="RWD19" s="97"/>
      <c r="RWE19" s="97"/>
      <c r="RWF19" s="97"/>
      <c r="RWG19" s="97"/>
      <c r="RWH19" s="97"/>
      <c r="RWI19" s="97"/>
      <c r="RWJ19" s="97"/>
      <c r="RWK19" s="97"/>
      <c r="RWL19" s="97"/>
      <c r="RWM19" s="97"/>
      <c r="RWN19" s="97"/>
      <c r="RWO19" s="97"/>
      <c r="RWP19" s="97"/>
      <c r="RWQ19" s="97"/>
      <c r="RWR19" s="97"/>
      <c r="RXD19" s="97"/>
      <c r="RXE19" s="97"/>
      <c r="RXF19" s="97"/>
      <c r="RXG19" s="97"/>
      <c r="RXH19" s="97"/>
      <c r="RXI19" s="97"/>
      <c r="RXJ19" s="97"/>
      <c r="RXK19" s="97"/>
      <c r="RXL19" s="97"/>
      <c r="RXM19" s="97"/>
      <c r="RXN19" s="97"/>
      <c r="RXO19" s="97"/>
      <c r="RXP19" s="97"/>
      <c r="RXQ19" s="97"/>
      <c r="RXR19" s="97"/>
      <c r="RXS19" s="97"/>
      <c r="RXT19" s="97"/>
      <c r="RXU19" s="97"/>
      <c r="RXV19" s="97"/>
      <c r="RXW19" s="97"/>
      <c r="RXX19" s="97"/>
      <c r="RXY19" s="97"/>
      <c r="RXZ19" s="97"/>
      <c r="RYA19" s="97"/>
      <c r="RYB19" s="97"/>
      <c r="RYC19" s="97"/>
      <c r="RYD19" s="97"/>
      <c r="RYE19" s="97"/>
      <c r="RYF19" s="97"/>
      <c r="RYG19" s="97"/>
      <c r="RYH19" s="97"/>
      <c r="RYI19" s="97"/>
      <c r="RYJ19" s="97"/>
      <c r="RYK19" s="97"/>
      <c r="RYL19" s="97"/>
      <c r="RYM19" s="97"/>
      <c r="RYN19" s="97"/>
      <c r="RYO19" s="97"/>
      <c r="RYP19" s="97"/>
      <c r="RYQ19" s="97"/>
      <c r="RYR19" s="97"/>
      <c r="RYS19" s="97"/>
      <c r="RYT19" s="97"/>
      <c r="RYU19" s="97"/>
      <c r="RYV19" s="97"/>
      <c r="RYW19" s="97"/>
      <c r="RYX19" s="97"/>
      <c r="RYY19" s="97"/>
      <c r="RYZ19" s="97"/>
      <c r="RZA19" s="97"/>
      <c r="RZB19" s="97"/>
      <c r="RZC19" s="97"/>
      <c r="RZD19" s="97"/>
      <c r="RZE19" s="97"/>
      <c r="RZF19" s="97"/>
      <c r="RZG19" s="97"/>
      <c r="RZH19" s="97"/>
      <c r="RZI19" s="97"/>
      <c r="RZJ19" s="97"/>
      <c r="RZK19" s="97"/>
      <c r="RZL19" s="97"/>
      <c r="RZM19" s="97"/>
      <c r="RZN19" s="97"/>
      <c r="RZO19" s="97"/>
      <c r="RZP19" s="97"/>
      <c r="RZQ19" s="97"/>
      <c r="RZR19" s="97"/>
      <c r="RZS19" s="97"/>
      <c r="RZT19" s="97"/>
      <c r="RZU19" s="97"/>
      <c r="RZV19" s="97"/>
      <c r="RZW19" s="97"/>
      <c r="RZX19" s="97"/>
      <c r="RZY19" s="97"/>
      <c r="RZZ19" s="97"/>
      <c r="SAA19" s="97"/>
      <c r="SAB19" s="97"/>
      <c r="SAC19" s="97"/>
      <c r="SAD19" s="97"/>
      <c r="SAE19" s="97"/>
      <c r="SAF19" s="97"/>
      <c r="SAG19" s="97"/>
      <c r="SAH19" s="97"/>
      <c r="SAI19" s="97"/>
      <c r="SAJ19" s="97"/>
      <c r="SAK19" s="97"/>
      <c r="SAL19" s="97"/>
      <c r="SAM19" s="97"/>
      <c r="SAN19" s="97"/>
      <c r="SAO19" s="97"/>
      <c r="SAP19" s="97"/>
      <c r="SAQ19" s="97"/>
      <c r="SAR19" s="97"/>
      <c r="SAS19" s="97"/>
      <c r="SAT19" s="97"/>
      <c r="SAU19" s="97"/>
      <c r="SAV19" s="97"/>
      <c r="SAW19" s="97"/>
      <c r="SAX19" s="97"/>
      <c r="SAY19" s="97"/>
      <c r="SAZ19" s="97"/>
      <c r="SBA19" s="97"/>
      <c r="SBB19" s="97"/>
      <c r="SBC19" s="97"/>
      <c r="SBD19" s="97"/>
      <c r="SBE19" s="97"/>
      <c r="SBF19" s="97"/>
      <c r="SBG19" s="97"/>
      <c r="SBH19" s="97"/>
      <c r="SBI19" s="97"/>
      <c r="SBJ19" s="97"/>
      <c r="SBK19" s="97"/>
      <c r="SBL19" s="97"/>
      <c r="SBM19" s="97"/>
      <c r="SBN19" s="97"/>
      <c r="SBO19" s="97"/>
      <c r="SBP19" s="97"/>
      <c r="SBQ19" s="97"/>
      <c r="SBR19" s="97"/>
      <c r="SBS19" s="97"/>
      <c r="SBT19" s="97"/>
      <c r="SBU19" s="97"/>
      <c r="SBV19" s="97"/>
      <c r="SBW19" s="97"/>
      <c r="SBX19" s="97"/>
      <c r="SBY19" s="97"/>
      <c r="SBZ19" s="97"/>
      <c r="SCA19" s="97"/>
      <c r="SCB19" s="97"/>
      <c r="SCC19" s="97"/>
      <c r="SCD19" s="97"/>
      <c r="SCE19" s="97"/>
      <c r="SCF19" s="97"/>
      <c r="SCG19" s="97"/>
      <c r="SCH19" s="97"/>
      <c r="SCI19" s="97"/>
      <c r="SCJ19" s="97"/>
      <c r="SCK19" s="97"/>
      <c r="SCL19" s="97"/>
      <c r="SCM19" s="97"/>
      <c r="SCN19" s="97"/>
      <c r="SCO19" s="97"/>
      <c r="SCP19" s="97"/>
      <c r="SCQ19" s="97"/>
      <c r="SCR19" s="97"/>
      <c r="SCS19" s="97"/>
      <c r="SCT19" s="97"/>
      <c r="SCU19" s="97"/>
      <c r="SCV19" s="97"/>
      <c r="SCW19" s="97"/>
      <c r="SCX19" s="97"/>
      <c r="SCY19" s="97"/>
      <c r="SCZ19" s="97"/>
      <c r="SDA19" s="97"/>
      <c r="SDB19" s="97"/>
      <c r="SDC19" s="97"/>
      <c r="SDD19" s="97"/>
      <c r="SDE19" s="97"/>
      <c r="SDF19" s="97"/>
      <c r="SDG19" s="97"/>
      <c r="SDH19" s="97"/>
      <c r="SDI19" s="97"/>
      <c r="SDJ19" s="97"/>
      <c r="SDK19" s="97"/>
      <c r="SDL19" s="97"/>
      <c r="SDM19" s="97"/>
      <c r="SDN19" s="97"/>
      <c r="SDO19" s="97"/>
      <c r="SDP19" s="97"/>
      <c r="SDQ19" s="97"/>
      <c r="SDR19" s="97"/>
      <c r="SDS19" s="97"/>
      <c r="SDT19" s="97"/>
      <c r="SDU19" s="97"/>
      <c r="SDV19" s="97"/>
      <c r="SDW19" s="97"/>
      <c r="SDX19" s="97"/>
      <c r="SDY19" s="97"/>
      <c r="SDZ19" s="97"/>
      <c r="SEA19" s="97"/>
      <c r="SEB19" s="97"/>
      <c r="SEC19" s="97"/>
      <c r="SED19" s="97"/>
      <c r="SEE19" s="97"/>
      <c r="SEF19" s="97"/>
      <c r="SEG19" s="97"/>
      <c r="SEH19" s="97"/>
      <c r="SEI19" s="97"/>
      <c r="SEJ19" s="97"/>
      <c r="SEK19" s="97"/>
      <c r="SEL19" s="97"/>
      <c r="SEM19" s="97"/>
      <c r="SEN19" s="97"/>
      <c r="SEO19" s="97"/>
      <c r="SEP19" s="97"/>
      <c r="SEQ19" s="97"/>
      <c r="SER19" s="97"/>
      <c r="SES19" s="97"/>
      <c r="SET19" s="97"/>
      <c r="SEU19" s="97"/>
      <c r="SEV19" s="97"/>
      <c r="SEW19" s="97"/>
      <c r="SEX19" s="97"/>
      <c r="SEY19" s="97"/>
      <c r="SEZ19" s="97"/>
      <c r="SFA19" s="97"/>
      <c r="SFB19" s="97"/>
      <c r="SFC19" s="97"/>
      <c r="SFD19" s="97"/>
      <c r="SFE19" s="97"/>
      <c r="SFF19" s="97"/>
      <c r="SFG19" s="97"/>
      <c r="SFH19" s="97"/>
      <c r="SFI19" s="97"/>
      <c r="SFJ19" s="97"/>
      <c r="SFK19" s="97"/>
      <c r="SFL19" s="97"/>
      <c r="SFM19" s="97"/>
      <c r="SFN19" s="97"/>
      <c r="SFO19" s="97"/>
      <c r="SFP19" s="97"/>
      <c r="SFQ19" s="97"/>
      <c r="SFR19" s="97"/>
      <c r="SFS19" s="97"/>
      <c r="SFT19" s="97"/>
      <c r="SFU19" s="97"/>
      <c r="SFV19" s="97"/>
      <c r="SFW19" s="97"/>
      <c r="SFX19" s="97"/>
      <c r="SFY19" s="97"/>
      <c r="SFZ19" s="97"/>
      <c r="SGA19" s="97"/>
      <c r="SGB19" s="97"/>
      <c r="SGC19" s="97"/>
      <c r="SGD19" s="97"/>
      <c r="SGE19" s="97"/>
      <c r="SGF19" s="97"/>
      <c r="SGG19" s="97"/>
      <c r="SGH19" s="97"/>
      <c r="SGI19" s="97"/>
      <c r="SGJ19" s="97"/>
      <c r="SGK19" s="97"/>
      <c r="SGL19" s="97"/>
      <c r="SGM19" s="97"/>
      <c r="SGN19" s="97"/>
      <c r="SGZ19" s="97"/>
      <c r="SHA19" s="97"/>
      <c r="SHB19" s="97"/>
      <c r="SHC19" s="97"/>
      <c r="SHD19" s="97"/>
      <c r="SHE19" s="97"/>
      <c r="SHF19" s="97"/>
      <c r="SHG19" s="97"/>
      <c r="SHH19" s="97"/>
      <c r="SHI19" s="97"/>
      <c r="SHJ19" s="97"/>
      <c r="SHK19" s="97"/>
      <c r="SHL19" s="97"/>
      <c r="SHM19" s="97"/>
      <c r="SHN19" s="97"/>
      <c r="SHO19" s="97"/>
      <c r="SHP19" s="97"/>
      <c r="SHQ19" s="97"/>
      <c r="SHR19" s="97"/>
      <c r="SHS19" s="97"/>
      <c r="SHT19" s="97"/>
      <c r="SHU19" s="97"/>
      <c r="SHV19" s="97"/>
      <c r="SHW19" s="97"/>
      <c r="SHX19" s="97"/>
      <c r="SHY19" s="97"/>
      <c r="SHZ19" s="97"/>
      <c r="SIA19" s="97"/>
      <c r="SIB19" s="97"/>
      <c r="SIC19" s="97"/>
      <c r="SID19" s="97"/>
      <c r="SIE19" s="97"/>
      <c r="SIF19" s="97"/>
      <c r="SIG19" s="97"/>
      <c r="SIH19" s="97"/>
      <c r="SII19" s="97"/>
      <c r="SIJ19" s="97"/>
      <c r="SIK19" s="97"/>
      <c r="SIL19" s="97"/>
      <c r="SIM19" s="97"/>
      <c r="SIN19" s="97"/>
      <c r="SIO19" s="97"/>
      <c r="SIP19" s="97"/>
      <c r="SIQ19" s="97"/>
      <c r="SIR19" s="97"/>
      <c r="SIS19" s="97"/>
      <c r="SIT19" s="97"/>
      <c r="SIU19" s="97"/>
      <c r="SIV19" s="97"/>
      <c r="SIW19" s="97"/>
      <c r="SIX19" s="97"/>
      <c r="SIY19" s="97"/>
      <c r="SIZ19" s="97"/>
      <c r="SJA19" s="97"/>
      <c r="SJB19" s="97"/>
      <c r="SJC19" s="97"/>
      <c r="SJD19" s="97"/>
      <c r="SJE19" s="97"/>
      <c r="SJF19" s="97"/>
      <c r="SJG19" s="97"/>
      <c r="SJH19" s="97"/>
      <c r="SJI19" s="97"/>
      <c r="SJJ19" s="97"/>
      <c r="SJK19" s="97"/>
      <c r="SJL19" s="97"/>
      <c r="SJM19" s="97"/>
      <c r="SJN19" s="97"/>
      <c r="SJO19" s="97"/>
      <c r="SJP19" s="97"/>
      <c r="SJQ19" s="97"/>
      <c r="SJR19" s="97"/>
      <c r="SJS19" s="97"/>
      <c r="SJT19" s="97"/>
      <c r="SJU19" s="97"/>
      <c r="SJV19" s="97"/>
      <c r="SJW19" s="97"/>
      <c r="SJX19" s="97"/>
      <c r="SJY19" s="97"/>
      <c r="SJZ19" s="97"/>
      <c r="SKA19" s="97"/>
      <c r="SKB19" s="97"/>
      <c r="SKC19" s="97"/>
      <c r="SKD19" s="97"/>
      <c r="SKE19" s="97"/>
      <c r="SKF19" s="97"/>
      <c r="SKG19" s="97"/>
      <c r="SKH19" s="97"/>
      <c r="SKI19" s="97"/>
      <c r="SKJ19" s="97"/>
      <c r="SKK19" s="97"/>
      <c r="SKL19" s="97"/>
      <c r="SKM19" s="97"/>
      <c r="SKN19" s="97"/>
      <c r="SKO19" s="97"/>
      <c r="SKP19" s="97"/>
      <c r="SKQ19" s="97"/>
      <c r="SKR19" s="97"/>
      <c r="SKS19" s="97"/>
      <c r="SKT19" s="97"/>
      <c r="SKU19" s="97"/>
      <c r="SKV19" s="97"/>
      <c r="SKW19" s="97"/>
      <c r="SKX19" s="97"/>
      <c r="SKY19" s="97"/>
      <c r="SKZ19" s="97"/>
      <c r="SLA19" s="97"/>
      <c r="SLB19" s="97"/>
      <c r="SLC19" s="97"/>
      <c r="SLD19" s="97"/>
      <c r="SLE19" s="97"/>
      <c r="SLF19" s="97"/>
      <c r="SLG19" s="97"/>
      <c r="SLH19" s="97"/>
      <c r="SLI19" s="97"/>
      <c r="SLJ19" s="97"/>
      <c r="SLK19" s="97"/>
      <c r="SLL19" s="97"/>
      <c r="SLM19" s="97"/>
      <c r="SLN19" s="97"/>
      <c r="SLO19" s="97"/>
      <c r="SLP19" s="97"/>
      <c r="SLQ19" s="97"/>
      <c r="SLR19" s="97"/>
      <c r="SLS19" s="97"/>
      <c r="SLT19" s="97"/>
      <c r="SLU19" s="97"/>
      <c r="SLV19" s="97"/>
      <c r="SLW19" s="97"/>
      <c r="SLX19" s="97"/>
      <c r="SLY19" s="97"/>
      <c r="SLZ19" s="97"/>
      <c r="SMA19" s="97"/>
      <c r="SMB19" s="97"/>
      <c r="SMC19" s="97"/>
      <c r="SMD19" s="97"/>
      <c r="SME19" s="97"/>
      <c r="SMF19" s="97"/>
      <c r="SMG19" s="97"/>
      <c r="SMH19" s="97"/>
      <c r="SMI19" s="97"/>
      <c r="SMJ19" s="97"/>
      <c r="SMK19" s="97"/>
      <c r="SML19" s="97"/>
      <c r="SMM19" s="97"/>
      <c r="SMN19" s="97"/>
      <c r="SMO19" s="97"/>
      <c r="SMP19" s="97"/>
      <c r="SMQ19" s="97"/>
      <c r="SMR19" s="97"/>
      <c r="SMS19" s="97"/>
      <c r="SMT19" s="97"/>
      <c r="SMU19" s="97"/>
      <c r="SMV19" s="97"/>
      <c r="SMW19" s="97"/>
      <c r="SMX19" s="97"/>
      <c r="SMY19" s="97"/>
      <c r="SMZ19" s="97"/>
      <c r="SNA19" s="97"/>
      <c r="SNB19" s="97"/>
      <c r="SNC19" s="97"/>
      <c r="SND19" s="97"/>
      <c r="SNE19" s="97"/>
      <c r="SNF19" s="97"/>
      <c r="SNG19" s="97"/>
      <c r="SNH19" s="97"/>
      <c r="SNI19" s="97"/>
      <c r="SNJ19" s="97"/>
      <c r="SNK19" s="97"/>
      <c r="SNL19" s="97"/>
      <c r="SNM19" s="97"/>
      <c r="SNN19" s="97"/>
      <c r="SNO19" s="97"/>
      <c r="SNP19" s="97"/>
      <c r="SNQ19" s="97"/>
      <c r="SNR19" s="97"/>
      <c r="SNS19" s="97"/>
      <c r="SNT19" s="97"/>
      <c r="SNU19" s="97"/>
      <c r="SNV19" s="97"/>
      <c r="SNW19" s="97"/>
      <c r="SNX19" s="97"/>
      <c r="SNY19" s="97"/>
      <c r="SNZ19" s="97"/>
      <c r="SOA19" s="97"/>
      <c r="SOB19" s="97"/>
      <c r="SOC19" s="97"/>
      <c r="SOD19" s="97"/>
      <c r="SOE19" s="97"/>
      <c r="SOF19" s="97"/>
      <c r="SOG19" s="97"/>
      <c r="SOH19" s="97"/>
      <c r="SOI19" s="97"/>
      <c r="SOJ19" s="97"/>
      <c r="SOK19" s="97"/>
      <c r="SOL19" s="97"/>
      <c r="SOM19" s="97"/>
      <c r="SON19" s="97"/>
      <c r="SOO19" s="97"/>
      <c r="SOP19" s="97"/>
      <c r="SOQ19" s="97"/>
      <c r="SOR19" s="97"/>
      <c r="SOS19" s="97"/>
      <c r="SOT19" s="97"/>
      <c r="SOU19" s="97"/>
      <c r="SOV19" s="97"/>
      <c r="SOW19" s="97"/>
      <c r="SOX19" s="97"/>
      <c r="SOY19" s="97"/>
      <c r="SOZ19" s="97"/>
      <c r="SPA19" s="97"/>
      <c r="SPB19" s="97"/>
      <c r="SPC19" s="97"/>
      <c r="SPD19" s="97"/>
      <c r="SPE19" s="97"/>
      <c r="SPF19" s="97"/>
      <c r="SPG19" s="97"/>
      <c r="SPH19" s="97"/>
      <c r="SPI19" s="97"/>
      <c r="SPJ19" s="97"/>
      <c r="SPK19" s="97"/>
      <c r="SPL19" s="97"/>
      <c r="SPM19" s="97"/>
      <c r="SPN19" s="97"/>
      <c r="SPO19" s="97"/>
      <c r="SPP19" s="97"/>
      <c r="SPQ19" s="97"/>
      <c r="SPR19" s="97"/>
      <c r="SPS19" s="97"/>
      <c r="SPT19" s="97"/>
      <c r="SPU19" s="97"/>
      <c r="SPV19" s="97"/>
      <c r="SPW19" s="97"/>
      <c r="SPX19" s="97"/>
      <c r="SPY19" s="97"/>
      <c r="SPZ19" s="97"/>
      <c r="SQA19" s="97"/>
      <c r="SQB19" s="97"/>
      <c r="SQC19" s="97"/>
      <c r="SQD19" s="97"/>
      <c r="SQE19" s="97"/>
      <c r="SQF19" s="97"/>
      <c r="SQG19" s="97"/>
      <c r="SQH19" s="97"/>
      <c r="SQI19" s="97"/>
      <c r="SQJ19" s="97"/>
      <c r="SQV19" s="97"/>
      <c r="SQW19" s="97"/>
      <c r="SQX19" s="97"/>
      <c r="SQY19" s="97"/>
      <c r="SQZ19" s="97"/>
      <c r="SRA19" s="97"/>
      <c r="SRB19" s="97"/>
      <c r="SRC19" s="97"/>
      <c r="SRD19" s="97"/>
      <c r="SRE19" s="97"/>
      <c r="SRF19" s="97"/>
      <c r="SRG19" s="97"/>
      <c r="SRH19" s="97"/>
      <c r="SRI19" s="97"/>
      <c r="SRJ19" s="97"/>
      <c r="SRK19" s="97"/>
      <c r="SRL19" s="97"/>
      <c r="SRM19" s="97"/>
      <c r="SRN19" s="97"/>
      <c r="SRO19" s="97"/>
      <c r="SRP19" s="97"/>
      <c r="SRQ19" s="97"/>
      <c r="SRR19" s="97"/>
      <c r="SRS19" s="97"/>
      <c r="SRT19" s="97"/>
      <c r="SRU19" s="97"/>
      <c r="SRV19" s="97"/>
      <c r="SRW19" s="97"/>
      <c r="SRX19" s="97"/>
      <c r="SRY19" s="97"/>
      <c r="SRZ19" s="97"/>
      <c r="SSA19" s="97"/>
      <c r="SSB19" s="97"/>
      <c r="SSC19" s="97"/>
      <c r="SSD19" s="97"/>
      <c r="SSE19" s="97"/>
      <c r="SSF19" s="97"/>
      <c r="SSG19" s="97"/>
      <c r="SSH19" s="97"/>
      <c r="SSI19" s="97"/>
      <c r="SSJ19" s="97"/>
      <c r="SSK19" s="97"/>
      <c r="SSL19" s="97"/>
      <c r="SSM19" s="97"/>
      <c r="SSN19" s="97"/>
      <c r="SSO19" s="97"/>
      <c r="SSP19" s="97"/>
      <c r="SSQ19" s="97"/>
      <c r="SSR19" s="97"/>
      <c r="SSS19" s="97"/>
      <c r="SST19" s="97"/>
      <c r="SSU19" s="97"/>
      <c r="SSV19" s="97"/>
      <c r="SSW19" s="97"/>
      <c r="SSX19" s="97"/>
      <c r="SSY19" s="97"/>
      <c r="SSZ19" s="97"/>
      <c r="STA19" s="97"/>
      <c r="STB19" s="97"/>
      <c r="STC19" s="97"/>
      <c r="STD19" s="97"/>
      <c r="STE19" s="97"/>
      <c r="STF19" s="97"/>
      <c r="STG19" s="97"/>
      <c r="STH19" s="97"/>
      <c r="STI19" s="97"/>
      <c r="STJ19" s="97"/>
      <c r="STK19" s="97"/>
      <c r="STL19" s="97"/>
      <c r="STM19" s="97"/>
      <c r="STN19" s="97"/>
      <c r="STO19" s="97"/>
      <c r="STP19" s="97"/>
      <c r="STQ19" s="97"/>
      <c r="STR19" s="97"/>
      <c r="STS19" s="97"/>
      <c r="STT19" s="97"/>
      <c r="STU19" s="97"/>
      <c r="STV19" s="97"/>
      <c r="STW19" s="97"/>
      <c r="STX19" s="97"/>
      <c r="STY19" s="97"/>
      <c r="STZ19" s="97"/>
      <c r="SUA19" s="97"/>
      <c r="SUB19" s="97"/>
      <c r="SUC19" s="97"/>
      <c r="SUD19" s="97"/>
      <c r="SUE19" s="97"/>
      <c r="SUF19" s="97"/>
      <c r="SUG19" s="97"/>
      <c r="SUH19" s="97"/>
      <c r="SUI19" s="97"/>
      <c r="SUJ19" s="97"/>
      <c r="SUK19" s="97"/>
      <c r="SUL19" s="97"/>
      <c r="SUM19" s="97"/>
      <c r="SUN19" s="97"/>
      <c r="SUO19" s="97"/>
      <c r="SUP19" s="97"/>
      <c r="SUQ19" s="97"/>
      <c r="SUR19" s="97"/>
      <c r="SUS19" s="97"/>
      <c r="SUT19" s="97"/>
      <c r="SUU19" s="97"/>
      <c r="SUV19" s="97"/>
      <c r="SUW19" s="97"/>
      <c r="SUX19" s="97"/>
      <c r="SUY19" s="97"/>
      <c r="SUZ19" s="97"/>
      <c r="SVA19" s="97"/>
      <c r="SVB19" s="97"/>
      <c r="SVC19" s="97"/>
      <c r="SVD19" s="97"/>
      <c r="SVE19" s="97"/>
      <c r="SVF19" s="97"/>
      <c r="SVG19" s="97"/>
      <c r="SVH19" s="97"/>
      <c r="SVI19" s="97"/>
      <c r="SVJ19" s="97"/>
      <c r="SVK19" s="97"/>
      <c r="SVL19" s="97"/>
      <c r="SVM19" s="97"/>
      <c r="SVN19" s="97"/>
      <c r="SVO19" s="97"/>
      <c r="SVP19" s="97"/>
      <c r="SVQ19" s="97"/>
      <c r="SVR19" s="97"/>
      <c r="SVS19" s="97"/>
      <c r="SVT19" s="97"/>
      <c r="SVU19" s="97"/>
      <c r="SVV19" s="97"/>
      <c r="SVW19" s="97"/>
      <c r="SVX19" s="97"/>
      <c r="SVY19" s="97"/>
      <c r="SVZ19" s="97"/>
      <c r="SWA19" s="97"/>
      <c r="SWB19" s="97"/>
      <c r="SWC19" s="97"/>
      <c r="SWD19" s="97"/>
      <c r="SWE19" s="97"/>
      <c r="SWF19" s="97"/>
      <c r="SWG19" s="97"/>
      <c r="SWH19" s="97"/>
      <c r="SWI19" s="97"/>
      <c r="SWJ19" s="97"/>
      <c r="SWK19" s="97"/>
      <c r="SWL19" s="97"/>
      <c r="SWM19" s="97"/>
      <c r="SWN19" s="97"/>
      <c r="SWO19" s="97"/>
      <c r="SWP19" s="97"/>
      <c r="SWQ19" s="97"/>
      <c r="SWR19" s="97"/>
      <c r="SWS19" s="97"/>
      <c r="SWT19" s="97"/>
      <c r="SWU19" s="97"/>
      <c r="SWV19" s="97"/>
      <c r="SWW19" s="97"/>
      <c r="SWX19" s="97"/>
      <c r="SWY19" s="97"/>
      <c r="SWZ19" s="97"/>
      <c r="SXA19" s="97"/>
      <c r="SXB19" s="97"/>
      <c r="SXC19" s="97"/>
      <c r="SXD19" s="97"/>
      <c r="SXE19" s="97"/>
      <c r="SXF19" s="97"/>
      <c r="SXG19" s="97"/>
      <c r="SXH19" s="97"/>
      <c r="SXI19" s="97"/>
      <c r="SXJ19" s="97"/>
      <c r="SXK19" s="97"/>
      <c r="SXL19" s="97"/>
      <c r="SXM19" s="97"/>
      <c r="SXN19" s="97"/>
      <c r="SXO19" s="97"/>
      <c r="SXP19" s="97"/>
      <c r="SXQ19" s="97"/>
      <c r="SXR19" s="97"/>
      <c r="SXS19" s="97"/>
      <c r="SXT19" s="97"/>
      <c r="SXU19" s="97"/>
      <c r="SXV19" s="97"/>
      <c r="SXW19" s="97"/>
      <c r="SXX19" s="97"/>
      <c r="SXY19" s="97"/>
      <c r="SXZ19" s="97"/>
      <c r="SYA19" s="97"/>
      <c r="SYB19" s="97"/>
      <c r="SYC19" s="97"/>
      <c r="SYD19" s="97"/>
      <c r="SYE19" s="97"/>
      <c r="SYF19" s="97"/>
      <c r="SYG19" s="97"/>
      <c r="SYH19" s="97"/>
      <c r="SYI19" s="97"/>
      <c r="SYJ19" s="97"/>
      <c r="SYK19" s="97"/>
      <c r="SYL19" s="97"/>
      <c r="SYM19" s="97"/>
      <c r="SYN19" s="97"/>
      <c r="SYO19" s="97"/>
      <c r="SYP19" s="97"/>
      <c r="SYQ19" s="97"/>
      <c r="SYR19" s="97"/>
      <c r="SYS19" s="97"/>
      <c r="SYT19" s="97"/>
      <c r="SYU19" s="97"/>
      <c r="SYV19" s="97"/>
      <c r="SYW19" s="97"/>
      <c r="SYX19" s="97"/>
      <c r="SYY19" s="97"/>
      <c r="SYZ19" s="97"/>
      <c r="SZA19" s="97"/>
      <c r="SZB19" s="97"/>
      <c r="SZC19" s="97"/>
      <c r="SZD19" s="97"/>
      <c r="SZE19" s="97"/>
      <c r="SZF19" s="97"/>
      <c r="SZG19" s="97"/>
      <c r="SZH19" s="97"/>
      <c r="SZI19" s="97"/>
      <c r="SZJ19" s="97"/>
      <c r="SZK19" s="97"/>
      <c r="SZL19" s="97"/>
      <c r="SZM19" s="97"/>
      <c r="SZN19" s="97"/>
      <c r="SZO19" s="97"/>
      <c r="SZP19" s="97"/>
      <c r="SZQ19" s="97"/>
      <c r="SZR19" s="97"/>
      <c r="SZS19" s="97"/>
      <c r="SZT19" s="97"/>
      <c r="SZU19" s="97"/>
      <c r="SZV19" s="97"/>
      <c r="SZW19" s="97"/>
      <c r="SZX19" s="97"/>
      <c r="SZY19" s="97"/>
      <c r="SZZ19" s="97"/>
      <c r="TAA19" s="97"/>
      <c r="TAB19" s="97"/>
      <c r="TAC19" s="97"/>
      <c r="TAD19" s="97"/>
      <c r="TAE19" s="97"/>
      <c r="TAF19" s="97"/>
      <c r="TAR19" s="97"/>
      <c r="TAS19" s="97"/>
      <c r="TAT19" s="97"/>
      <c r="TAU19" s="97"/>
      <c r="TAV19" s="97"/>
      <c r="TAW19" s="97"/>
      <c r="TAX19" s="97"/>
      <c r="TAY19" s="97"/>
      <c r="TAZ19" s="97"/>
      <c r="TBA19" s="97"/>
      <c r="TBB19" s="97"/>
      <c r="TBC19" s="97"/>
      <c r="TBD19" s="97"/>
      <c r="TBE19" s="97"/>
      <c r="TBF19" s="97"/>
      <c r="TBG19" s="97"/>
      <c r="TBH19" s="97"/>
      <c r="TBI19" s="97"/>
      <c r="TBJ19" s="97"/>
      <c r="TBK19" s="97"/>
      <c r="TBL19" s="97"/>
      <c r="TBM19" s="97"/>
      <c r="TBN19" s="97"/>
      <c r="TBO19" s="97"/>
      <c r="TBP19" s="97"/>
      <c r="TBQ19" s="97"/>
      <c r="TBR19" s="97"/>
      <c r="TBS19" s="97"/>
      <c r="TBT19" s="97"/>
      <c r="TBU19" s="97"/>
      <c r="TBV19" s="97"/>
      <c r="TBW19" s="97"/>
      <c r="TBX19" s="97"/>
      <c r="TBY19" s="97"/>
      <c r="TBZ19" s="97"/>
      <c r="TCA19" s="97"/>
      <c r="TCB19" s="97"/>
      <c r="TCC19" s="97"/>
      <c r="TCD19" s="97"/>
      <c r="TCE19" s="97"/>
      <c r="TCF19" s="97"/>
      <c r="TCG19" s="97"/>
      <c r="TCH19" s="97"/>
      <c r="TCI19" s="97"/>
      <c r="TCJ19" s="97"/>
      <c r="TCK19" s="97"/>
      <c r="TCL19" s="97"/>
      <c r="TCM19" s="97"/>
      <c r="TCN19" s="97"/>
      <c r="TCO19" s="97"/>
      <c r="TCP19" s="97"/>
      <c r="TCQ19" s="97"/>
      <c r="TCR19" s="97"/>
      <c r="TCS19" s="97"/>
      <c r="TCT19" s="97"/>
      <c r="TCU19" s="97"/>
      <c r="TCV19" s="97"/>
      <c r="TCW19" s="97"/>
      <c r="TCX19" s="97"/>
      <c r="TCY19" s="97"/>
      <c r="TCZ19" s="97"/>
      <c r="TDA19" s="97"/>
      <c r="TDB19" s="97"/>
      <c r="TDC19" s="97"/>
      <c r="TDD19" s="97"/>
      <c r="TDE19" s="97"/>
      <c r="TDF19" s="97"/>
      <c r="TDG19" s="97"/>
      <c r="TDH19" s="97"/>
      <c r="TDI19" s="97"/>
      <c r="TDJ19" s="97"/>
      <c r="TDK19" s="97"/>
      <c r="TDL19" s="97"/>
      <c r="TDM19" s="97"/>
      <c r="TDN19" s="97"/>
      <c r="TDO19" s="97"/>
      <c r="TDP19" s="97"/>
      <c r="TDQ19" s="97"/>
      <c r="TDR19" s="97"/>
      <c r="TDS19" s="97"/>
      <c r="TDT19" s="97"/>
      <c r="TDU19" s="97"/>
      <c r="TDV19" s="97"/>
      <c r="TDW19" s="97"/>
      <c r="TDX19" s="97"/>
      <c r="TDY19" s="97"/>
      <c r="TDZ19" s="97"/>
      <c r="TEA19" s="97"/>
      <c r="TEB19" s="97"/>
      <c r="TEC19" s="97"/>
      <c r="TED19" s="97"/>
      <c r="TEE19" s="97"/>
      <c r="TEF19" s="97"/>
      <c r="TEG19" s="97"/>
      <c r="TEH19" s="97"/>
      <c r="TEI19" s="97"/>
      <c r="TEJ19" s="97"/>
      <c r="TEK19" s="97"/>
      <c r="TEL19" s="97"/>
      <c r="TEM19" s="97"/>
      <c r="TEN19" s="97"/>
      <c r="TEO19" s="97"/>
      <c r="TEP19" s="97"/>
      <c r="TEQ19" s="97"/>
      <c r="TER19" s="97"/>
      <c r="TES19" s="97"/>
      <c r="TET19" s="97"/>
      <c r="TEU19" s="97"/>
      <c r="TEV19" s="97"/>
      <c r="TEW19" s="97"/>
      <c r="TEX19" s="97"/>
      <c r="TEY19" s="97"/>
      <c r="TEZ19" s="97"/>
      <c r="TFA19" s="97"/>
      <c r="TFB19" s="97"/>
      <c r="TFC19" s="97"/>
      <c r="TFD19" s="97"/>
      <c r="TFE19" s="97"/>
      <c r="TFF19" s="97"/>
      <c r="TFG19" s="97"/>
      <c r="TFH19" s="97"/>
      <c r="TFI19" s="97"/>
      <c r="TFJ19" s="97"/>
      <c r="TFK19" s="97"/>
      <c r="TFL19" s="97"/>
      <c r="TFM19" s="97"/>
      <c r="TFN19" s="97"/>
      <c r="TFO19" s="97"/>
      <c r="TFP19" s="97"/>
      <c r="TFQ19" s="97"/>
      <c r="TFR19" s="97"/>
      <c r="TFS19" s="97"/>
      <c r="TFT19" s="97"/>
      <c r="TFU19" s="97"/>
      <c r="TFV19" s="97"/>
      <c r="TFW19" s="97"/>
      <c r="TFX19" s="97"/>
      <c r="TFY19" s="97"/>
      <c r="TFZ19" s="97"/>
      <c r="TGA19" s="97"/>
      <c r="TGB19" s="97"/>
      <c r="TGC19" s="97"/>
      <c r="TGD19" s="97"/>
      <c r="TGE19" s="97"/>
      <c r="TGF19" s="97"/>
      <c r="TGG19" s="97"/>
      <c r="TGH19" s="97"/>
      <c r="TGI19" s="97"/>
      <c r="TGJ19" s="97"/>
      <c r="TGK19" s="97"/>
      <c r="TGL19" s="97"/>
      <c r="TGM19" s="97"/>
      <c r="TGN19" s="97"/>
      <c r="TGO19" s="97"/>
      <c r="TGP19" s="97"/>
      <c r="TGQ19" s="97"/>
      <c r="TGR19" s="97"/>
      <c r="TGS19" s="97"/>
      <c r="TGT19" s="97"/>
      <c r="TGU19" s="97"/>
      <c r="TGV19" s="97"/>
      <c r="TGW19" s="97"/>
      <c r="TGX19" s="97"/>
      <c r="TGY19" s="97"/>
      <c r="TGZ19" s="97"/>
      <c r="THA19" s="97"/>
      <c r="THB19" s="97"/>
      <c r="THC19" s="97"/>
      <c r="THD19" s="97"/>
      <c r="THE19" s="97"/>
      <c r="THF19" s="97"/>
      <c r="THG19" s="97"/>
      <c r="THH19" s="97"/>
      <c r="THI19" s="97"/>
      <c r="THJ19" s="97"/>
      <c r="THK19" s="97"/>
      <c r="THL19" s="97"/>
      <c r="THM19" s="97"/>
      <c r="THN19" s="97"/>
      <c r="THO19" s="97"/>
      <c r="THP19" s="97"/>
      <c r="THQ19" s="97"/>
      <c r="THR19" s="97"/>
      <c r="THS19" s="97"/>
      <c r="THT19" s="97"/>
      <c r="THU19" s="97"/>
      <c r="THV19" s="97"/>
      <c r="THW19" s="97"/>
      <c r="THX19" s="97"/>
      <c r="THY19" s="97"/>
      <c r="THZ19" s="97"/>
      <c r="TIA19" s="97"/>
      <c r="TIB19" s="97"/>
      <c r="TIC19" s="97"/>
      <c r="TID19" s="97"/>
      <c r="TIE19" s="97"/>
      <c r="TIF19" s="97"/>
      <c r="TIG19" s="97"/>
      <c r="TIH19" s="97"/>
      <c r="TII19" s="97"/>
      <c r="TIJ19" s="97"/>
      <c r="TIK19" s="97"/>
      <c r="TIL19" s="97"/>
      <c r="TIM19" s="97"/>
      <c r="TIN19" s="97"/>
      <c r="TIO19" s="97"/>
      <c r="TIP19" s="97"/>
      <c r="TIQ19" s="97"/>
      <c r="TIR19" s="97"/>
      <c r="TIS19" s="97"/>
      <c r="TIT19" s="97"/>
      <c r="TIU19" s="97"/>
      <c r="TIV19" s="97"/>
      <c r="TIW19" s="97"/>
      <c r="TIX19" s="97"/>
      <c r="TIY19" s="97"/>
      <c r="TIZ19" s="97"/>
      <c r="TJA19" s="97"/>
      <c r="TJB19" s="97"/>
      <c r="TJC19" s="97"/>
      <c r="TJD19" s="97"/>
      <c r="TJE19" s="97"/>
      <c r="TJF19" s="97"/>
      <c r="TJG19" s="97"/>
      <c r="TJH19" s="97"/>
      <c r="TJI19" s="97"/>
      <c r="TJJ19" s="97"/>
      <c r="TJK19" s="97"/>
      <c r="TJL19" s="97"/>
      <c r="TJM19" s="97"/>
      <c r="TJN19" s="97"/>
      <c r="TJO19" s="97"/>
      <c r="TJP19" s="97"/>
      <c r="TJQ19" s="97"/>
      <c r="TJR19" s="97"/>
      <c r="TJS19" s="97"/>
      <c r="TJT19" s="97"/>
      <c r="TJU19" s="97"/>
      <c r="TJV19" s="97"/>
      <c r="TJW19" s="97"/>
      <c r="TJX19" s="97"/>
      <c r="TJY19" s="97"/>
      <c r="TJZ19" s="97"/>
      <c r="TKA19" s="97"/>
      <c r="TKB19" s="97"/>
      <c r="TKN19" s="97"/>
      <c r="TKO19" s="97"/>
      <c r="TKP19" s="97"/>
      <c r="TKQ19" s="97"/>
      <c r="TKR19" s="97"/>
      <c r="TKS19" s="97"/>
      <c r="TKT19" s="97"/>
      <c r="TKU19" s="97"/>
      <c r="TKV19" s="97"/>
      <c r="TKW19" s="97"/>
      <c r="TKX19" s="97"/>
      <c r="TKY19" s="97"/>
      <c r="TKZ19" s="97"/>
      <c r="TLA19" s="97"/>
      <c r="TLB19" s="97"/>
      <c r="TLC19" s="97"/>
      <c r="TLD19" s="97"/>
      <c r="TLE19" s="97"/>
      <c r="TLF19" s="97"/>
      <c r="TLG19" s="97"/>
      <c r="TLH19" s="97"/>
      <c r="TLI19" s="97"/>
      <c r="TLJ19" s="97"/>
      <c r="TLK19" s="97"/>
      <c r="TLL19" s="97"/>
      <c r="TLM19" s="97"/>
      <c r="TLN19" s="97"/>
      <c r="TLO19" s="97"/>
      <c r="TLP19" s="97"/>
      <c r="TLQ19" s="97"/>
      <c r="TLR19" s="97"/>
      <c r="TLS19" s="97"/>
      <c r="TLT19" s="97"/>
      <c r="TLU19" s="97"/>
      <c r="TLV19" s="97"/>
      <c r="TLW19" s="97"/>
      <c r="TLX19" s="97"/>
      <c r="TLY19" s="97"/>
      <c r="TLZ19" s="97"/>
      <c r="TMA19" s="97"/>
      <c r="TMB19" s="97"/>
      <c r="TMC19" s="97"/>
      <c r="TMD19" s="97"/>
      <c r="TME19" s="97"/>
      <c r="TMF19" s="97"/>
      <c r="TMG19" s="97"/>
      <c r="TMH19" s="97"/>
      <c r="TMI19" s="97"/>
      <c r="TMJ19" s="97"/>
      <c r="TMK19" s="97"/>
      <c r="TML19" s="97"/>
      <c r="TMM19" s="97"/>
      <c r="TMN19" s="97"/>
      <c r="TMO19" s="97"/>
      <c r="TMP19" s="97"/>
      <c r="TMQ19" s="97"/>
      <c r="TMR19" s="97"/>
      <c r="TMS19" s="97"/>
      <c r="TMT19" s="97"/>
      <c r="TMU19" s="97"/>
      <c r="TMV19" s="97"/>
      <c r="TMW19" s="97"/>
      <c r="TMX19" s="97"/>
      <c r="TMY19" s="97"/>
      <c r="TMZ19" s="97"/>
      <c r="TNA19" s="97"/>
      <c r="TNB19" s="97"/>
      <c r="TNC19" s="97"/>
      <c r="TND19" s="97"/>
      <c r="TNE19" s="97"/>
      <c r="TNF19" s="97"/>
      <c r="TNG19" s="97"/>
      <c r="TNH19" s="97"/>
      <c r="TNI19" s="97"/>
      <c r="TNJ19" s="97"/>
      <c r="TNK19" s="97"/>
      <c r="TNL19" s="97"/>
      <c r="TNM19" s="97"/>
      <c r="TNN19" s="97"/>
      <c r="TNO19" s="97"/>
      <c r="TNP19" s="97"/>
      <c r="TNQ19" s="97"/>
      <c r="TNR19" s="97"/>
      <c r="TNS19" s="97"/>
      <c r="TNT19" s="97"/>
      <c r="TNU19" s="97"/>
      <c r="TNV19" s="97"/>
      <c r="TNW19" s="97"/>
      <c r="TNX19" s="97"/>
      <c r="TNY19" s="97"/>
      <c r="TNZ19" s="97"/>
      <c r="TOA19" s="97"/>
      <c r="TOB19" s="97"/>
      <c r="TOC19" s="97"/>
      <c r="TOD19" s="97"/>
      <c r="TOE19" s="97"/>
      <c r="TOF19" s="97"/>
      <c r="TOG19" s="97"/>
      <c r="TOH19" s="97"/>
      <c r="TOI19" s="97"/>
      <c r="TOJ19" s="97"/>
      <c r="TOK19" s="97"/>
      <c r="TOL19" s="97"/>
      <c r="TOM19" s="97"/>
      <c r="TON19" s="97"/>
      <c r="TOO19" s="97"/>
      <c r="TOP19" s="97"/>
      <c r="TOQ19" s="97"/>
      <c r="TOR19" s="97"/>
      <c r="TOS19" s="97"/>
      <c r="TOT19" s="97"/>
      <c r="TOU19" s="97"/>
      <c r="TOV19" s="97"/>
      <c r="TOW19" s="97"/>
      <c r="TOX19" s="97"/>
      <c r="TOY19" s="97"/>
      <c r="TOZ19" s="97"/>
      <c r="TPA19" s="97"/>
      <c r="TPB19" s="97"/>
      <c r="TPC19" s="97"/>
      <c r="TPD19" s="97"/>
      <c r="TPE19" s="97"/>
      <c r="TPF19" s="97"/>
      <c r="TPG19" s="97"/>
      <c r="TPH19" s="97"/>
      <c r="TPI19" s="97"/>
      <c r="TPJ19" s="97"/>
      <c r="TPK19" s="97"/>
      <c r="TPL19" s="97"/>
      <c r="TPM19" s="97"/>
      <c r="TPN19" s="97"/>
      <c r="TPO19" s="97"/>
      <c r="TPP19" s="97"/>
      <c r="TPQ19" s="97"/>
      <c r="TPR19" s="97"/>
      <c r="TPS19" s="97"/>
      <c r="TPT19" s="97"/>
      <c r="TPU19" s="97"/>
      <c r="TPV19" s="97"/>
      <c r="TPW19" s="97"/>
      <c r="TPX19" s="97"/>
      <c r="TPY19" s="97"/>
      <c r="TPZ19" s="97"/>
      <c r="TQA19" s="97"/>
      <c r="TQB19" s="97"/>
      <c r="TQC19" s="97"/>
      <c r="TQD19" s="97"/>
      <c r="TQE19" s="97"/>
      <c r="TQF19" s="97"/>
      <c r="TQG19" s="97"/>
      <c r="TQH19" s="97"/>
      <c r="TQI19" s="97"/>
      <c r="TQJ19" s="97"/>
      <c r="TQK19" s="97"/>
      <c r="TQL19" s="97"/>
      <c r="TQM19" s="97"/>
      <c r="TQN19" s="97"/>
      <c r="TQO19" s="97"/>
      <c r="TQP19" s="97"/>
      <c r="TQQ19" s="97"/>
      <c r="TQR19" s="97"/>
      <c r="TQS19" s="97"/>
      <c r="TQT19" s="97"/>
      <c r="TQU19" s="97"/>
      <c r="TQV19" s="97"/>
      <c r="TQW19" s="97"/>
      <c r="TQX19" s="97"/>
      <c r="TQY19" s="97"/>
      <c r="TQZ19" s="97"/>
      <c r="TRA19" s="97"/>
      <c r="TRB19" s="97"/>
      <c r="TRC19" s="97"/>
      <c r="TRD19" s="97"/>
      <c r="TRE19" s="97"/>
      <c r="TRF19" s="97"/>
      <c r="TRG19" s="97"/>
      <c r="TRH19" s="97"/>
      <c r="TRI19" s="97"/>
      <c r="TRJ19" s="97"/>
      <c r="TRK19" s="97"/>
      <c r="TRL19" s="97"/>
      <c r="TRM19" s="97"/>
      <c r="TRN19" s="97"/>
      <c r="TRO19" s="97"/>
      <c r="TRP19" s="97"/>
      <c r="TRQ19" s="97"/>
      <c r="TRR19" s="97"/>
      <c r="TRS19" s="97"/>
      <c r="TRT19" s="97"/>
      <c r="TRU19" s="97"/>
      <c r="TRV19" s="97"/>
      <c r="TRW19" s="97"/>
      <c r="TRX19" s="97"/>
      <c r="TRY19" s="97"/>
      <c r="TRZ19" s="97"/>
      <c r="TSA19" s="97"/>
      <c r="TSB19" s="97"/>
      <c r="TSC19" s="97"/>
      <c r="TSD19" s="97"/>
      <c r="TSE19" s="97"/>
      <c r="TSF19" s="97"/>
      <c r="TSG19" s="97"/>
      <c r="TSH19" s="97"/>
      <c r="TSI19" s="97"/>
      <c r="TSJ19" s="97"/>
      <c r="TSK19" s="97"/>
      <c r="TSL19" s="97"/>
      <c r="TSM19" s="97"/>
      <c r="TSN19" s="97"/>
      <c r="TSO19" s="97"/>
      <c r="TSP19" s="97"/>
      <c r="TSQ19" s="97"/>
      <c r="TSR19" s="97"/>
      <c r="TSS19" s="97"/>
      <c r="TST19" s="97"/>
      <c r="TSU19" s="97"/>
      <c r="TSV19" s="97"/>
      <c r="TSW19" s="97"/>
      <c r="TSX19" s="97"/>
      <c r="TSY19" s="97"/>
      <c r="TSZ19" s="97"/>
      <c r="TTA19" s="97"/>
      <c r="TTB19" s="97"/>
      <c r="TTC19" s="97"/>
      <c r="TTD19" s="97"/>
      <c r="TTE19" s="97"/>
      <c r="TTF19" s="97"/>
      <c r="TTG19" s="97"/>
      <c r="TTH19" s="97"/>
      <c r="TTI19" s="97"/>
      <c r="TTJ19" s="97"/>
      <c r="TTK19" s="97"/>
      <c r="TTL19" s="97"/>
      <c r="TTM19" s="97"/>
      <c r="TTN19" s="97"/>
      <c r="TTO19" s="97"/>
      <c r="TTP19" s="97"/>
      <c r="TTQ19" s="97"/>
      <c r="TTR19" s="97"/>
      <c r="TTS19" s="97"/>
      <c r="TTT19" s="97"/>
      <c r="TTU19" s="97"/>
      <c r="TTV19" s="97"/>
      <c r="TTW19" s="97"/>
      <c r="TTX19" s="97"/>
      <c r="TUJ19" s="97"/>
      <c r="TUK19" s="97"/>
      <c r="TUL19" s="97"/>
      <c r="TUM19" s="97"/>
      <c r="TUN19" s="97"/>
      <c r="TUO19" s="97"/>
      <c r="TUP19" s="97"/>
      <c r="TUQ19" s="97"/>
      <c r="TUR19" s="97"/>
      <c r="TUS19" s="97"/>
      <c r="TUT19" s="97"/>
      <c r="TUU19" s="97"/>
      <c r="TUV19" s="97"/>
      <c r="TUW19" s="97"/>
      <c r="TUX19" s="97"/>
      <c r="TUY19" s="97"/>
      <c r="TUZ19" s="97"/>
      <c r="TVA19" s="97"/>
      <c r="TVB19" s="97"/>
      <c r="TVC19" s="97"/>
      <c r="TVD19" s="97"/>
      <c r="TVE19" s="97"/>
      <c r="TVF19" s="97"/>
      <c r="TVG19" s="97"/>
      <c r="TVH19" s="97"/>
      <c r="TVI19" s="97"/>
      <c r="TVJ19" s="97"/>
      <c r="TVK19" s="97"/>
      <c r="TVL19" s="97"/>
      <c r="TVM19" s="97"/>
      <c r="TVN19" s="97"/>
      <c r="TVO19" s="97"/>
      <c r="TVP19" s="97"/>
      <c r="TVQ19" s="97"/>
      <c r="TVR19" s="97"/>
      <c r="TVS19" s="97"/>
      <c r="TVT19" s="97"/>
      <c r="TVU19" s="97"/>
      <c r="TVV19" s="97"/>
      <c r="TVW19" s="97"/>
      <c r="TVX19" s="97"/>
      <c r="TVY19" s="97"/>
      <c r="TVZ19" s="97"/>
      <c r="TWA19" s="97"/>
      <c r="TWB19" s="97"/>
      <c r="TWC19" s="97"/>
      <c r="TWD19" s="97"/>
      <c r="TWE19" s="97"/>
      <c r="TWF19" s="97"/>
      <c r="TWG19" s="97"/>
      <c r="TWH19" s="97"/>
      <c r="TWI19" s="97"/>
      <c r="TWJ19" s="97"/>
      <c r="TWK19" s="97"/>
      <c r="TWL19" s="97"/>
      <c r="TWM19" s="97"/>
      <c r="TWN19" s="97"/>
      <c r="TWO19" s="97"/>
      <c r="TWP19" s="97"/>
      <c r="TWQ19" s="97"/>
      <c r="TWR19" s="97"/>
      <c r="TWS19" s="97"/>
      <c r="TWT19" s="97"/>
      <c r="TWU19" s="97"/>
      <c r="TWV19" s="97"/>
      <c r="TWW19" s="97"/>
      <c r="TWX19" s="97"/>
      <c r="TWY19" s="97"/>
      <c r="TWZ19" s="97"/>
      <c r="TXA19" s="97"/>
      <c r="TXB19" s="97"/>
      <c r="TXC19" s="97"/>
      <c r="TXD19" s="97"/>
      <c r="TXE19" s="97"/>
      <c r="TXF19" s="97"/>
      <c r="TXG19" s="97"/>
      <c r="TXH19" s="97"/>
      <c r="TXI19" s="97"/>
      <c r="TXJ19" s="97"/>
      <c r="TXK19" s="97"/>
      <c r="TXL19" s="97"/>
      <c r="TXM19" s="97"/>
      <c r="TXN19" s="97"/>
      <c r="TXO19" s="97"/>
      <c r="TXP19" s="97"/>
      <c r="TXQ19" s="97"/>
      <c r="TXR19" s="97"/>
      <c r="TXS19" s="97"/>
      <c r="TXT19" s="97"/>
      <c r="TXU19" s="97"/>
      <c r="TXV19" s="97"/>
      <c r="TXW19" s="97"/>
      <c r="TXX19" s="97"/>
      <c r="TXY19" s="97"/>
      <c r="TXZ19" s="97"/>
      <c r="TYA19" s="97"/>
      <c r="TYB19" s="97"/>
      <c r="TYC19" s="97"/>
      <c r="TYD19" s="97"/>
      <c r="TYE19" s="97"/>
      <c r="TYF19" s="97"/>
      <c r="TYG19" s="97"/>
      <c r="TYH19" s="97"/>
      <c r="TYI19" s="97"/>
      <c r="TYJ19" s="97"/>
      <c r="TYK19" s="97"/>
      <c r="TYL19" s="97"/>
      <c r="TYM19" s="97"/>
      <c r="TYN19" s="97"/>
      <c r="TYO19" s="97"/>
      <c r="TYP19" s="97"/>
      <c r="TYQ19" s="97"/>
      <c r="TYR19" s="97"/>
      <c r="TYS19" s="97"/>
      <c r="TYT19" s="97"/>
      <c r="TYU19" s="97"/>
      <c r="TYV19" s="97"/>
      <c r="TYW19" s="97"/>
      <c r="TYX19" s="97"/>
      <c r="TYY19" s="97"/>
      <c r="TYZ19" s="97"/>
      <c r="TZA19" s="97"/>
      <c r="TZB19" s="97"/>
      <c r="TZC19" s="97"/>
      <c r="TZD19" s="97"/>
      <c r="TZE19" s="97"/>
      <c r="TZF19" s="97"/>
      <c r="TZG19" s="97"/>
      <c r="TZH19" s="97"/>
      <c r="TZI19" s="97"/>
      <c r="TZJ19" s="97"/>
      <c r="TZK19" s="97"/>
      <c r="TZL19" s="97"/>
      <c r="TZM19" s="97"/>
      <c r="TZN19" s="97"/>
      <c r="TZO19" s="97"/>
      <c r="TZP19" s="97"/>
      <c r="TZQ19" s="97"/>
      <c r="TZR19" s="97"/>
      <c r="TZS19" s="97"/>
      <c r="TZT19" s="97"/>
      <c r="TZU19" s="97"/>
      <c r="TZV19" s="97"/>
      <c r="TZW19" s="97"/>
      <c r="TZX19" s="97"/>
      <c r="TZY19" s="97"/>
      <c r="TZZ19" s="97"/>
      <c r="UAA19" s="97"/>
      <c r="UAB19" s="97"/>
      <c r="UAC19" s="97"/>
      <c r="UAD19" s="97"/>
      <c r="UAE19" s="97"/>
      <c r="UAF19" s="97"/>
      <c r="UAG19" s="97"/>
      <c r="UAH19" s="97"/>
      <c r="UAI19" s="97"/>
      <c r="UAJ19" s="97"/>
      <c r="UAK19" s="97"/>
      <c r="UAL19" s="97"/>
      <c r="UAM19" s="97"/>
      <c r="UAN19" s="97"/>
      <c r="UAO19" s="97"/>
      <c r="UAP19" s="97"/>
      <c r="UAQ19" s="97"/>
      <c r="UAR19" s="97"/>
      <c r="UAS19" s="97"/>
      <c r="UAT19" s="97"/>
      <c r="UAU19" s="97"/>
      <c r="UAV19" s="97"/>
      <c r="UAW19" s="97"/>
      <c r="UAX19" s="97"/>
      <c r="UAY19" s="97"/>
      <c r="UAZ19" s="97"/>
      <c r="UBA19" s="97"/>
      <c r="UBB19" s="97"/>
      <c r="UBC19" s="97"/>
      <c r="UBD19" s="97"/>
      <c r="UBE19" s="97"/>
      <c r="UBF19" s="97"/>
      <c r="UBG19" s="97"/>
      <c r="UBH19" s="97"/>
      <c r="UBI19" s="97"/>
      <c r="UBJ19" s="97"/>
      <c r="UBK19" s="97"/>
      <c r="UBL19" s="97"/>
      <c r="UBM19" s="97"/>
      <c r="UBN19" s="97"/>
      <c r="UBO19" s="97"/>
      <c r="UBP19" s="97"/>
      <c r="UBQ19" s="97"/>
      <c r="UBR19" s="97"/>
      <c r="UBS19" s="97"/>
      <c r="UBT19" s="97"/>
      <c r="UBU19" s="97"/>
      <c r="UBV19" s="97"/>
      <c r="UBW19" s="97"/>
      <c r="UBX19" s="97"/>
      <c r="UBY19" s="97"/>
      <c r="UBZ19" s="97"/>
      <c r="UCA19" s="97"/>
      <c r="UCB19" s="97"/>
      <c r="UCC19" s="97"/>
      <c r="UCD19" s="97"/>
      <c r="UCE19" s="97"/>
      <c r="UCF19" s="97"/>
      <c r="UCG19" s="97"/>
      <c r="UCH19" s="97"/>
      <c r="UCI19" s="97"/>
      <c r="UCJ19" s="97"/>
      <c r="UCK19" s="97"/>
      <c r="UCL19" s="97"/>
      <c r="UCM19" s="97"/>
      <c r="UCN19" s="97"/>
      <c r="UCO19" s="97"/>
      <c r="UCP19" s="97"/>
      <c r="UCQ19" s="97"/>
      <c r="UCR19" s="97"/>
      <c r="UCS19" s="97"/>
      <c r="UCT19" s="97"/>
      <c r="UCU19" s="97"/>
      <c r="UCV19" s="97"/>
      <c r="UCW19" s="97"/>
      <c r="UCX19" s="97"/>
      <c r="UCY19" s="97"/>
      <c r="UCZ19" s="97"/>
      <c r="UDA19" s="97"/>
      <c r="UDB19" s="97"/>
      <c r="UDC19" s="97"/>
      <c r="UDD19" s="97"/>
      <c r="UDE19" s="97"/>
      <c r="UDF19" s="97"/>
      <c r="UDG19" s="97"/>
      <c r="UDH19" s="97"/>
      <c r="UDI19" s="97"/>
      <c r="UDJ19" s="97"/>
      <c r="UDK19" s="97"/>
      <c r="UDL19" s="97"/>
      <c r="UDM19" s="97"/>
      <c r="UDN19" s="97"/>
      <c r="UDO19" s="97"/>
      <c r="UDP19" s="97"/>
      <c r="UDQ19" s="97"/>
      <c r="UDR19" s="97"/>
      <c r="UDS19" s="97"/>
      <c r="UDT19" s="97"/>
      <c r="UEF19" s="97"/>
      <c r="UEG19" s="97"/>
      <c r="UEH19" s="97"/>
      <c r="UEI19" s="97"/>
      <c r="UEJ19" s="97"/>
      <c r="UEK19" s="97"/>
      <c r="UEL19" s="97"/>
      <c r="UEM19" s="97"/>
      <c r="UEN19" s="97"/>
      <c r="UEO19" s="97"/>
      <c r="UEP19" s="97"/>
      <c r="UEQ19" s="97"/>
      <c r="UER19" s="97"/>
      <c r="UES19" s="97"/>
      <c r="UET19" s="97"/>
      <c r="UEU19" s="97"/>
      <c r="UEV19" s="97"/>
      <c r="UEW19" s="97"/>
      <c r="UEX19" s="97"/>
      <c r="UEY19" s="97"/>
      <c r="UEZ19" s="97"/>
      <c r="UFA19" s="97"/>
      <c r="UFB19" s="97"/>
      <c r="UFC19" s="97"/>
      <c r="UFD19" s="97"/>
      <c r="UFE19" s="97"/>
      <c r="UFF19" s="97"/>
      <c r="UFG19" s="97"/>
      <c r="UFH19" s="97"/>
      <c r="UFI19" s="97"/>
      <c r="UFJ19" s="97"/>
      <c r="UFK19" s="97"/>
      <c r="UFL19" s="97"/>
      <c r="UFM19" s="97"/>
      <c r="UFN19" s="97"/>
      <c r="UFO19" s="97"/>
      <c r="UFP19" s="97"/>
      <c r="UFQ19" s="97"/>
      <c r="UFR19" s="97"/>
      <c r="UFS19" s="97"/>
      <c r="UFT19" s="97"/>
      <c r="UFU19" s="97"/>
      <c r="UFV19" s="97"/>
      <c r="UFW19" s="97"/>
      <c r="UFX19" s="97"/>
      <c r="UFY19" s="97"/>
      <c r="UFZ19" s="97"/>
      <c r="UGA19" s="97"/>
      <c r="UGB19" s="97"/>
      <c r="UGC19" s="97"/>
      <c r="UGD19" s="97"/>
      <c r="UGE19" s="97"/>
      <c r="UGF19" s="97"/>
      <c r="UGG19" s="97"/>
      <c r="UGH19" s="97"/>
      <c r="UGI19" s="97"/>
      <c r="UGJ19" s="97"/>
      <c r="UGK19" s="97"/>
      <c r="UGL19" s="97"/>
      <c r="UGM19" s="97"/>
      <c r="UGN19" s="97"/>
      <c r="UGO19" s="97"/>
      <c r="UGP19" s="97"/>
      <c r="UGQ19" s="97"/>
      <c r="UGR19" s="97"/>
      <c r="UGS19" s="97"/>
      <c r="UGT19" s="97"/>
      <c r="UGU19" s="97"/>
      <c r="UGV19" s="97"/>
      <c r="UGW19" s="97"/>
      <c r="UGX19" s="97"/>
      <c r="UGY19" s="97"/>
      <c r="UGZ19" s="97"/>
      <c r="UHA19" s="97"/>
      <c r="UHB19" s="97"/>
      <c r="UHC19" s="97"/>
      <c r="UHD19" s="97"/>
      <c r="UHE19" s="97"/>
      <c r="UHF19" s="97"/>
      <c r="UHG19" s="97"/>
      <c r="UHH19" s="97"/>
      <c r="UHI19" s="97"/>
      <c r="UHJ19" s="97"/>
      <c r="UHK19" s="97"/>
      <c r="UHL19" s="97"/>
      <c r="UHM19" s="97"/>
      <c r="UHN19" s="97"/>
      <c r="UHO19" s="97"/>
      <c r="UHP19" s="97"/>
      <c r="UHQ19" s="97"/>
      <c r="UHR19" s="97"/>
      <c r="UHS19" s="97"/>
      <c r="UHT19" s="97"/>
      <c r="UHU19" s="97"/>
      <c r="UHV19" s="97"/>
      <c r="UHW19" s="97"/>
      <c r="UHX19" s="97"/>
      <c r="UHY19" s="97"/>
      <c r="UHZ19" s="97"/>
      <c r="UIA19" s="97"/>
      <c r="UIB19" s="97"/>
      <c r="UIC19" s="97"/>
      <c r="UID19" s="97"/>
      <c r="UIE19" s="97"/>
      <c r="UIF19" s="97"/>
      <c r="UIG19" s="97"/>
      <c r="UIH19" s="97"/>
      <c r="UII19" s="97"/>
      <c r="UIJ19" s="97"/>
      <c r="UIK19" s="97"/>
      <c r="UIL19" s="97"/>
      <c r="UIM19" s="97"/>
      <c r="UIN19" s="97"/>
      <c r="UIO19" s="97"/>
      <c r="UIP19" s="97"/>
      <c r="UIQ19" s="97"/>
      <c r="UIR19" s="97"/>
      <c r="UIS19" s="97"/>
      <c r="UIT19" s="97"/>
      <c r="UIU19" s="97"/>
      <c r="UIV19" s="97"/>
      <c r="UIW19" s="97"/>
      <c r="UIX19" s="97"/>
      <c r="UIY19" s="97"/>
      <c r="UIZ19" s="97"/>
      <c r="UJA19" s="97"/>
      <c r="UJB19" s="97"/>
      <c r="UJC19" s="97"/>
      <c r="UJD19" s="97"/>
      <c r="UJE19" s="97"/>
      <c r="UJF19" s="97"/>
      <c r="UJG19" s="97"/>
      <c r="UJH19" s="97"/>
      <c r="UJI19" s="97"/>
      <c r="UJJ19" s="97"/>
      <c r="UJK19" s="97"/>
      <c r="UJL19" s="97"/>
      <c r="UJM19" s="97"/>
      <c r="UJN19" s="97"/>
      <c r="UJO19" s="97"/>
      <c r="UJP19" s="97"/>
      <c r="UJQ19" s="97"/>
      <c r="UJR19" s="97"/>
      <c r="UJS19" s="97"/>
      <c r="UJT19" s="97"/>
      <c r="UJU19" s="97"/>
      <c r="UJV19" s="97"/>
      <c r="UJW19" s="97"/>
      <c r="UJX19" s="97"/>
      <c r="UJY19" s="97"/>
      <c r="UJZ19" s="97"/>
      <c r="UKA19" s="97"/>
      <c r="UKB19" s="97"/>
      <c r="UKC19" s="97"/>
      <c r="UKD19" s="97"/>
      <c r="UKE19" s="97"/>
      <c r="UKF19" s="97"/>
      <c r="UKG19" s="97"/>
      <c r="UKH19" s="97"/>
      <c r="UKI19" s="97"/>
      <c r="UKJ19" s="97"/>
      <c r="UKK19" s="97"/>
      <c r="UKL19" s="97"/>
      <c r="UKM19" s="97"/>
      <c r="UKN19" s="97"/>
      <c r="UKO19" s="97"/>
      <c r="UKP19" s="97"/>
      <c r="UKQ19" s="97"/>
      <c r="UKR19" s="97"/>
      <c r="UKS19" s="97"/>
      <c r="UKT19" s="97"/>
      <c r="UKU19" s="97"/>
      <c r="UKV19" s="97"/>
      <c r="UKW19" s="97"/>
      <c r="UKX19" s="97"/>
      <c r="UKY19" s="97"/>
      <c r="UKZ19" s="97"/>
      <c r="ULA19" s="97"/>
      <c r="ULB19" s="97"/>
      <c r="ULC19" s="97"/>
      <c r="ULD19" s="97"/>
      <c r="ULE19" s="97"/>
      <c r="ULF19" s="97"/>
      <c r="ULG19" s="97"/>
      <c r="ULH19" s="97"/>
      <c r="ULI19" s="97"/>
      <c r="ULJ19" s="97"/>
      <c r="ULK19" s="97"/>
      <c r="ULL19" s="97"/>
      <c r="ULM19" s="97"/>
      <c r="ULN19" s="97"/>
      <c r="ULO19" s="97"/>
      <c r="ULP19" s="97"/>
      <c r="ULQ19" s="97"/>
      <c r="ULR19" s="97"/>
      <c r="ULS19" s="97"/>
      <c r="ULT19" s="97"/>
      <c r="ULU19" s="97"/>
      <c r="ULV19" s="97"/>
      <c r="ULW19" s="97"/>
      <c r="ULX19" s="97"/>
      <c r="ULY19" s="97"/>
      <c r="ULZ19" s="97"/>
      <c r="UMA19" s="97"/>
      <c r="UMB19" s="97"/>
      <c r="UMC19" s="97"/>
      <c r="UMD19" s="97"/>
      <c r="UME19" s="97"/>
      <c r="UMF19" s="97"/>
      <c r="UMG19" s="97"/>
      <c r="UMH19" s="97"/>
      <c r="UMI19" s="97"/>
      <c r="UMJ19" s="97"/>
      <c r="UMK19" s="97"/>
      <c r="UML19" s="97"/>
      <c r="UMM19" s="97"/>
      <c r="UMN19" s="97"/>
      <c r="UMO19" s="97"/>
      <c r="UMP19" s="97"/>
      <c r="UMQ19" s="97"/>
      <c r="UMR19" s="97"/>
      <c r="UMS19" s="97"/>
      <c r="UMT19" s="97"/>
      <c r="UMU19" s="97"/>
      <c r="UMV19" s="97"/>
      <c r="UMW19" s="97"/>
      <c r="UMX19" s="97"/>
      <c r="UMY19" s="97"/>
      <c r="UMZ19" s="97"/>
      <c r="UNA19" s="97"/>
      <c r="UNB19" s="97"/>
      <c r="UNC19" s="97"/>
      <c r="UND19" s="97"/>
      <c r="UNE19" s="97"/>
      <c r="UNF19" s="97"/>
      <c r="UNG19" s="97"/>
      <c r="UNH19" s="97"/>
      <c r="UNI19" s="97"/>
      <c r="UNJ19" s="97"/>
      <c r="UNK19" s="97"/>
      <c r="UNL19" s="97"/>
      <c r="UNM19" s="97"/>
      <c r="UNN19" s="97"/>
      <c r="UNO19" s="97"/>
      <c r="UNP19" s="97"/>
      <c r="UOB19" s="97"/>
      <c r="UOC19" s="97"/>
      <c r="UOD19" s="97"/>
      <c r="UOE19" s="97"/>
      <c r="UOF19" s="97"/>
      <c r="UOG19" s="97"/>
      <c r="UOH19" s="97"/>
      <c r="UOI19" s="97"/>
      <c r="UOJ19" s="97"/>
      <c r="UOK19" s="97"/>
      <c r="UOL19" s="97"/>
      <c r="UOM19" s="97"/>
      <c r="UON19" s="97"/>
      <c r="UOO19" s="97"/>
      <c r="UOP19" s="97"/>
      <c r="UOQ19" s="97"/>
      <c r="UOR19" s="97"/>
      <c r="UOS19" s="97"/>
      <c r="UOT19" s="97"/>
      <c r="UOU19" s="97"/>
      <c r="UOV19" s="97"/>
      <c r="UOW19" s="97"/>
      <c r="UOX19" s="97"/>
      <c r="UOY19" s="97"/>
      <c r="UOZ19" s="97"/>
      <c r="UPA19" s="97"/>
      <c r="UPB19" s="97"/>
      <c r="UPC19" s="97"/>
      <c r="UPD19" s="97"/>
      <c r="UPE19" s="97"/>
      <c r="UPF19" s="97"/>
      <c r="UPG19" s="97"/>
      <c r="UPH19" s="97"/>
      <c r="UPI19" s="97"/>
      <c r="UPJ19" s="97"/>
      <c r="UPK19" s="97"/>
      <c r="UPL19" s="97"/>
      <c r="UPM19" s="97"/>
      <c r="UPN19" s="97"/>
      <c r="UPO19" s="97"/>
      <c r="UPP19" s="97"/>
      <c r="UPQ19" s="97"/>
      <c r="UPR19" s="97"/>
      <c r="UPS19" s="97"/>
      <c r="UPT19" s="97"/>
      <c r="UPU19" s="97"/>
      <c r="UPV19" s="97"/>
      <c r="UPW19" s="97"/>
      <c r="UPX19" s="97"/>
      <c r="UPY19" s="97"/>
      <c r="UPZ19" s="97"/>
      <c r="UQA19" s="97"/>
      <c r="UQB19" s="97"/>
      <c r="UQC19" s="97"/>
      <c r="UQD19" s="97"/>
      <c r="UQE19" s="97"/>
      <c r="UQF19" s="97"/>
      <c r="UQG19" s="97"/>
      <c r="UQH19" s="97"/>
      <c r="UQI19" s="97"/>
      <c r="UQJ19" s="97"/>
      <c r="UQK19" s="97"/>
      <c r="UQL19" s="97"/>
      <c r="UQM19" s="97"/>
      <c r="UQN19" s="97"/>
      <c r="UQO19" s="97"/>
      <c r="UQP19" s="97"/>
      <c r="UQQ19" s="97"/>
      <c r="UQR19" s="97"/>
      <c r="UQS19" s="97"/>
      <c r="UQT19" s="97"/>
      <c r="UQU19" s="97"/>
      <c r="UQV19" s="97"/>
      <c r="UQW19" s="97"/>
      <c r="UQX19" s="97"/>
      <c r="UQY19" s="97"/>
      <c r="UQZ19" s="97"/>
      <c r="URA19" s="97"/>
      <c r="URB19" s="97"/>
      <c r="URC19" s="97"/>
      <c r="URD19" s="97"/>
      <c r="URE19" s="97"/>
      <c r="URF19" s="97"/>
      <c r="URG19" s="97"/>
      <c r="URH19" s="97"/>
      <c r="URI19" s="97"/>
      <c r="URJ19" s="97"/>
      <c r="URK19" s="97"/>
      <c r="URL19" s="97"/>
      <c r="URM19" s="97"/>
      <c r="URN19" s="97"/>
      <c r="URO19" s="97"/>
      <c r="URP19" s="97"/>
      <c r="URQ19" s="97"/>
      <c r="URR19" s="97"/>
      <c r="URS19" s="97"/>
      <c r="URT19" s="97"/>
      <c r="URU19" s="97"/>
      <c r="URV19" s="97"/>
      <c r="URW19" s="97"/>
      <c r="URX19" s="97"/>
      <c r="URY19" s="97"/>
      <c r="URZ19" s="97"/>
      <c r="USA19" s="97"/>
      <c r="USB19" s="97"/>
      <c r="USC19" s="97"/>
      <c r="USD19" s="97"/>
      <c r="USE19" s="97"/>
      <c r="USF19" s="97"/>
      <c r="USG19" s="97"/>
      <c r="USH19" s="97"/>
      <c r="USI19" s="97"/>
      <c r="USJ19" s="97"/>
      <c r="USK19" s="97"/>
      <c r="USL19" s="97"/>
      <c r="USM19" s="97"/>
      <c r="USN19" s="97"/>
      <c r="USO19" s="97"/>
      <c r="USP19" s="97"/>
      <c r="USQ19" s="97"/>
      <c r="USR19" s="97"/>
      <c r="USS19" s="97"/>
      <c r="UST19" s="97"/>
      <c r="USU19" s="97"/>
      <c r="USV19" s="97"/>
      <c r="USW19" s="97"/>
      <c r="USX19" s="97"/>
      <c r="USY19" s="97"/>
      <c r="USZ19" s="97"/>
      <c r="UTA19" s="97"/>
      <c r="UTB19" s="97"/>
      <c r="UTC19" s="97"/>
      <c r="UTD19" s="97"/>
      <c r="UTE19" s="97"/>
      <c r="UTF19" s="97"/>
      <c r="UTG19" s="97"/>
      <c r="UTH19" s="97"/>
      <c r="UTI19" s="97"/>
      <c r="UTJ19" s="97"/>
      <c r="UTK19" s="97"/>
      <c r="UTL19" s="97"/>
      <c r="UTM19" s="97"/>
      <c r="UTN19" s="97"/>
      <c r="UTO19" s="97"/>
      <c r="UTP19" s="97"/>
      <c r="UTQ19" s="97"/>
      <c r="UTR19" s="97"/>
      <c r="UTS19" s="97"/>
      <c r="UTT19" s="97"/>
      <c r="UTU19" s="97"/>
      <c r="UTV19" s="97"/>
      <c r="UTW19" s="97"/>
      <c r="UTX19" s="97"/>
      <c r="UTY19" s="97"/>
      <c r="UTZ19" s="97"/>
      <c r="UUA19" s="97"/>
      <c r="UUB19" s="97"/>
      <c r="UUC19" s="97"/>
      <c r="UUD19" s="97"/>
      <c r="UUE19" s="97"/>
      <c r="UUF19" s="97"/>
      <c r="UUG19" s="97"/>
      <c r="UUH19" s="97"/>
      <c r="UUI19" s="97"/>
      <c r="UUJ19" s="97"/>
      <c r="UUK19" s="97"/>
      <c r="UUL19" s="97"/>
      <c r="UUM19" s="97"/>
      <c r="UUN19" s="97"/>
      <c r="UUO19" s="97"/>
      <c r="UUP19" s="97"/>
      <c r="UUQ19" s="97"/>
      <c r="UUR19" s="97"/>
      <c r="UUS19" s="97"/>
      <c r="UUT19" s="97"/>
      <c r="UUU19" s="97"/>
      <c r="UUV19" s="97"/>
      <c r="UUW19" s="97"/>
      <c r="UUX19" s="97"/>
      <c r="UUY19" s="97"/>
      <c r="UUZ19" s="97"/>
      <c r="UVA19" s="97"/>
      <c r="UVB19" s="97"/>
      <c r="UVC19" s="97"/>
      <c r="UVD19" s="97"/>
      <c r="UVE19" s="97"/>
      <c r="UVF19" s="97"/>
      <c r="UVG19" s="97"/>
      <c r="UVH19" s="97"/>
      <c r="UVI19" s="97"/>
      <c r="UVJ19" s="97"/>
      <c r="UVK19" s="97"/>
      <c r="UVL19" s="97"/>
      <c r="UVM19" s="97"/>
      <c r="UVN19" s="97"/>
      <c r="UVO19" s="97"/>
      <c r="UVP19" s="97"/>
      <c r="UVQ19" s="97"/>
      <c r="UVR19" s="97"/>
      <c r="UVS19" s="97"/>
      <c r="UVT19" s="97"/>
      <c r="UVU19" s="97"/>
      <c r="UVV19" s="97"/>
      <c r="UVW19" s="97"/>
      <c r="UVX19" s="97"/>
      <c r="UVY19" s="97"/>
      <c r="UVZ19" s="97"/>
      <c r="UWA19" s="97"/>
      <c r="UWB19" s="97"/>
      <c r="UWC19" s="97"/>
      <c r="UWD19" s="97"/>
      <c r="UWE19" s="97"/>
      <c r="UWF19" s="97"/>
      <c r="UWG19" s="97"/>
      <c r="UWH19" s="97"/>
      <c r="UWI19" s="97"/>
      <c r="UWJ19" s="97"/>
      <c r="UWK19" s="97"/>
      <c r="UWL19" s="97"/>
      <c r="UWM19" s="97"/>
      <c r="UWN19" s="97"/>
      <c r="UWO19" s="97"/>
      <c r="UWP19" s="97"/>
      <c r="UWQ19" s="97"/>
      <c r="UWR19" s="97"/>
      <c r="UWS19" s="97"/>
      <c r="UWT19" s="97"/>
      <c r="UWU19" s="97"/>
      <c r="UWV19" s="97"/>
      <c r="UWW19" s="97"/>
      <c r="UWX19" s="97"/>
      <c r="UWY19" s="97"/>
      <c r="UWZ19" s="97"/>
      <c r="UXA19" s="97"/>
      <c r="UXB19" s="97"/>
      <c r="UXC19" s="97"/>
      <c r="UXD19" s="97"/>
      <c r="UXE19" s="97"/>
      <c r="UXF19" s="97"/>
      <c r="UXG19" s="97"/>
      <c r="UXH19" s="97"/>
      <c r="UXI19" s="97"/>
      <c r="UXJ19" s="97"/>
      <c r="UXK19" s="97"/>
      <c r="UXL19" s="97"/>
      <c r="UXX19" s="97"/>
      <c r="UXY19" s="97"/>
      <c r="UXZ19" s="97"/>
      <c r="UYA19" s="97"/>
      <c r="UYB19" s="97"/>
      <c r="UYC19" s="97"/>
      <c r="UYD19" s="97"/>
      <c r="UYE19" s="97"/>
      <c r="UYF19" s="97"/>
      <c r="UYG19" s="97"/>
      <c r="UYH19" s="97"/>
      <c r="UYI19" s="97"/>
      <c r="UYJ19" s="97"/>
      <c r="UYK19" s="97"/>
      <c r="UYL19" s="97"/>
      <c r="UYM19" s="97"/>
      <c r="UYN19" s="97"/>
      <c r="UYO19" s="97"/>
      <c r="UYP19" s="97"/>
      <c r="UYQ19" s="97"/>
      <c r="UYR19" s="97"/>
      <c r="UYS19" s="97"/>
      <c r="UYT19" s="97"/>
      <c r="UYU19" s="97"/>
      <c r="UYV19" s="97"/>
      <c r="UYW19" s="97"/>
      <c r="UYX19" s="97"/>
      <c r="UYY19" s="97"/>
      <c r="UYZ19" s="97"/>
      <c r="UZA19" s="97"/>
      <c r="UZB19" s="97"/>
      <c r="UZC19" s="97"/>
      <c r="UZD19" s="97"/>
      <c r="UZE19" s="97"/>
      <c r="UZF19" s="97"/>
      <c r="UZG19" s="97"/>
      <c r="UZH19" s="97"/>
      <c r="UZI19" s="97"/>
      <c r="UZJ19" s="97"/>
      <c r="UZK19" s="97"/>
      <c r="UZL19" s="97"/>
      <c r="UZM19" s="97"/>
      <c r="UZN19" s="97"/>
      <c r="UZO19" s="97"/>
      <c r="UZP19" s="97"/>
      <c r="UZQ19" s="97"/>
      <c r="UZR19" s="97"/>
      <c r="UZS19" s="97"/>
      <c r="UZT19" s="97"/>
      <c r="UZU19" s="97"/>
      <c r="UZV19" s="97"/>
      <c r="UZW19" s="97"/>
      <c r="UZX19" s="97"/>
      <c r="UZY19" s="97"/>
      <c r="UZZ19" s="97"/>
      <c r="VAA19" s="97"/>
      <c r="VAB19" s="97"/>
      <c r="VAC19" s="97"/>
      <c r="VAD19" s="97"/>
      <c r="VAE19" s="97"/>
      <c r="VAF19" s="97"/>
      <c r="VAG19" s="97"/>
      <c r="VAH19" s="97"/>
      <c r="VAI19" s="97"/>
      <c r="VAJ19" s="97"/>
      <c r="VAK19" s="97"/>
      <c r="VAL19" s="97"/>
      <c r="VAM19" s="97"/>
      <c r="VAN19" s="97"/>
      <c r="VAO19" s="97"/>
      <c r="VAP19" s="97"/>
      <c r="VAQ19" s="97"/>
      <c r="VAR19" s="97"/>
      <c r="VAS19" s="97"/>
      <c r="VAT19" s="97"/>
      <c r="VAU19" s="97"/>
      <c r="VAV19" s="97"/>
      <c r="VAW19" s="97"/>
      <c r="VAX19" s="97"/>
      <c r="VAY19" s="97"/>
      <c r="VAZ19" s="97"/>
      <c r="VBA19" s="97"/>
      <c r="VBB19" s="97"/>
      <c r="VBC19" s="97"/>
      <c r="VBD19" s="97"/>
      <c r="VBE19" s="97"/>
      <c r="VBF19" s="97"/>
      <c r="VBG19" s="97"/>
      <c r="VBH19" s="97"/>
      <c r="VBI19" s="97"/>
      <c r="VBJ19" s="97"/>
      <c r="VBK19" s="97"/>
      <c r="VBL19" s="97"/>
      <c r="VBM19" s="97"/>
      <c r="VBN19" s="97"/>
      <c r="VBO19" s="97"/>
      <c r="VBP19" s="97"/>
      <c r="VBQ19" s="97"/>
      <c r="VBR19" s="97"/>
      <c r="VBS19" s="97"/>
      <c r="VBT19" s="97"/>
      <c r="VBU19" s="97"/>
      <c r="VBV19" s="97"/>
      <c r="VBW19" s="97"/>
      <c r="VBX19" s="97"/>
      <c r="VBY19" s="97"/>
      <c r="VBZ19" s="97"/>
      <c r="VCA19" s="97"/>
      <c r="VCB19" s="97"/>
      <c r="VCC19" s="97"/>
      <c r="VCD19" s="97"/>
      <c r="VCE19" s="97"/>
      <c r="VCF19" s="97"/>
      <c r="VCG19" s="97"/>
      <c r="VCH19" s="97"/>
      <c r="VCI19" s="97"/>
      <c r="VCJ19" s="97"/>
      <c r="VCK19" s="97"/>
      <c r="VCL19" s="97"/>
      <c r="VCM19" s="97"/>
      <c r="VCN19" s="97"/>
      <c r="VCO19" s="97"/>
      <c r="VCP19" s="97"/>
      <c r="VCQ19" s="97"/>
      <c r="VCR19" s="97"/>
      <c r="VCS19" s="97"/>
      <c r="VCT19" s="97"/>
      <c r="VCU19" s="97"/>
      <c r="VCV19" s="97"/>
      <c r="VCW19" s="97"/>
      <c r="VCX19" s="97"/>
      <c r="VCY19" s="97"/>
      <c r="VCZ19" s="97"/>
      <c r="VDA19" s="97"/>
      <c r="VDB19" s="97"/>
      <c r="VDC19" s="97"/>
      <c r="VDD19" s="97"/>
      <c r="VDE19" s="97"/>
      <c r="VDF19" s="97"/>
      <c r="VDG19" s="97"/>
      <c r="VDH19" s="97"/>
      <c r="VDI19" s="97"/>
      <c r="VDJ19" s="97"/>
      <c r="VDK19" s="97"/>
      <c r="VDL19" s="97"/>
      <c r="VDM19" s="97"/>
      <c r="VDN19" s="97"/>
      <c r="VDO19" s="97"/>
      <c r="VDP19" s="97"/>
      <c r="VDQ19" s="97"/>
      <c r="VDR19" s="97"/>
      <c r="VDS19" s="97"/>
      <c r="VDT19" s="97"/>
      <c r="VDU19" s="97"/>
      <c r="VDV19" s="97"/>
      <c r="VDW19" s="97"/>
      <c r="VDX19" s="97"/>
      <c r="VDY19" s="97"/>
      <c r="VDZ19" s="97"/>
      <c r="VEA19" s="97"/>
      <c r="VEB19" s="97"/>
      <c r="VEC19" s="97"/>
      <c r="VED19" s="97"/>
      <c r="VEE19" s="97"/>
      <c r="VEF19" s="97"/>
      <c r="VEG19" s="97"/>
      <c r="VEH19" s="97"/>
      <c r="VEI19" s="97"/>
      <c r="VEJ19" s="97"/>
      <c r="VEK19" s="97"/>
      <c r="VEL19" s="97"/>
      <c r="VEM19" s="97"/>
      <c r="VEN19" s="97"/>
      <c r="VEO19" s="97"/>
      <c r="VEP19" s="97"/>
      <c r="VEQ19" s="97"/>
      <c r="VER19" s="97"/>
      <c r="VES19" s="97"/>
      <c r="VET19" s="97"/>
      <c r="VEU19" s="97"/>
      <c r="VEV19" s="97"/>
      <c r="VEW19" s="97"/>
      <c r="VEX19" s="97"/>
      <c r="VEY19" s="97"/>
      <c r="VEZ19" s="97"/>
      <c r="VFA19" s="97"/>
      <c r="VFB19" s="97"/>
      <c r="VFC19" s="97"/>
      <c r="VFD19" s="97"/>
      <c r="VFE19" s="97"/>
      <c r="VFF19" s="97"/>
      <c r="VFG19" s="97"/>
      <c r="VFH19" s="97"/>
      <c r="VFI19" s="97"/>
      <c r="VFJ19" s="97"/>
      <c r="VFK19" s="97"/>
      <c r="VFL19" s="97"/>
      <c r="VFM19" s="97"/>
      <c r="VFN19" s="97"/>
      <c r="VFO19" s="97"/>
      <c r="VFP19" s="97"/>
      <c r="VFQ19" s="97"/>
      <c r="VFR19" s="97"/>
      <c r="VFS19" s="97"/>
      <c r="VFT19" s="97"/>
      <c r="VFU19" s="97"/>
      <c r="VFV19" s="97"/>
      <c r="VFW19" s="97"/>
      <c r="VFX19" s="97"/>
      <c r="VFY19" s="97"/>
      <c r="VFZ19" s="97"/>
      <c r="VGA19" s="97"/>
      <c r="VGB19" s="97"/>
      <c r="VGC19" s="97"/>
      <c r="VGD19" s="97"/>
      <c r="VGE19" s="97"/>
      <c r="VGF19" s="97"/>
      <c r="VGG19" s="97"/>
      <c r="VGH19" s="97"/>
      <c r="VGI19" s="97"/>
      <c r="VGJ19" s="97"/>
      <c r="VGK19" s="97"/>
      <c r="VGL19" s="97"/>
      <c r="VGM19" s="97"/>
      <c r="VGN19" s="97"/>
      <c r="VGO19" s="97"/>
      <c r="VGP19" s="97"/>
      <c r="VGQ19" s="97"/>
      <c r="VGR19" s="97"/>
      <c r="VGS19" s="97"/>
      <c r="VGT19" s="97"/>
      <c r="VGU19" s="97"/>
      <c r="VGV19" s="97"/>
      <c r="VGW19" s="97"/>
      <c r="VGX19" s="97"/>
      <c r="VGY19" s="97"/>
      <c r="VGZ19" s="97"/>
      <c r="VHA19" s="97"/>
      <c r="VHB19" s="97"/>
      <c r="VHC19" s="97"/>
      <c r="VHD19" s="97"/>
      <c r="VHE19" s="97"/>
      <c r="VHF19" s="97"/>
      <c r="VHG19" s="97"/>
      <c r="VHH19" s="97"/>
      <c r="VHT19" s="97"/>
      <c r="VHU19" s="97"/>
      <c r="VHV19" s="97"/>
      <c r="VHW19" s="97"/>
      <c r="VHX19" s="97"/>
      <c r="VHY19" s="97"/>
      <c r="VHZ19" s="97"/>
      <c r="VIA19" s="97"/>
      <c r="VIB19" s="97"/>
      <c r="VIC19" s="97"/>
      <c r="VID19" s="97"/>
      <c r="VIE19" s="97"/>
      <c r="VIF19" s="97"/>
      <c r="VIG19" s="97"/>
      <c r="VIH19" s="97"/>
      <c r="VII19" s="97"/>
      <c r="VIJ19" s="97"/>
      <c r="VIK19" s="97"/>
      <c r="VIL19" s="97"/>
      <c r="VIM19" s="97"/>
      <c r="VIN19" s="97"/>
      <c r="VIO19" s="97"/>
      <c r="VIP19" s="97"/>
      <c r="VIQ19" s="97"/>
      <c r="VIR19" s="97"/>
      <c r="VIS19" s="97"/>
      <c r="VIT19" s="97"/>
      <c r="VIU19" s="97"/>
      <c r="VIV19" s="97"/>
      <c r="VIW19" s="97"/>
      <c r="VIX19" s="97"/>
      <c r="VIY19" s="97"/>
      <c r="VIZ19" s="97"/>
      <c r="VJA19" s="97"/>
      <c r="VJB19" s="97"/>
      <c r="VJC19" s="97"/>
      <c r="VJD19" s="97"/>
      <c r="VJE19" s="97"/>
      <c r="VJF19" s="97"/>
      <c r="VJG19" s="97"/>
      <c r="VJH19" s="97"/>
      <c r="VJI19" s="97"/>
      <c r="VJJ19" s="97"/>
      <c r="VJK19" s="97"/>
      <c r="VJL19" s="97"/>
      <c r="VJM19" s="97"/>
      <c r="VJN19" s="97"/>
      <c r="VJO19" s="97"/>
      <c r="VJP19" s="97"/>
      <c r="VJQ19" s="97"/>
      <c r="VJR19" s="97"/>
      <c r="VJS19" s="97"/>
      <c r="VJT19" s="97"/>
      <c r="VJU19" s="97"/>
      <c r="VJV19" s="97"/>
      <c r="VJW19" s="97"/>
      <c r="VJX19" s="97"/>
      <c r="VJY19" s="97"/>
      <c r="VJZ19" s="97"/>
      <c r="VKA19" s="97"/>
      <c r="VKB19" s="97"/>
      <c r="VKC19" s="97"/>
      <c r="VKD19" s="97"/>
      <c r="VKE19" s="97"/>
      <c r="VKF19" s="97"/>
      <c r="VKG19" s="97"/>
      <c r="VKH19" s="97"/>
      <c r="VKI19" s="97"/>
      <c r="VKJ19" s="97"/>
      <c r="VKK19" s="97"/>
      <c r="VKL19" s="97"/>
      <c r="VKM19" s="97"/>
      <c r="VKN19" s="97"/>
      <c r="VKO19" s="97"/>
      <c r="VKP19" s="97"/>
      <c r="VKQ19" s="97"/>
      <c r="VKR19" s="97"/>
      <c r="VKS19" s="97"/>
      <c r="VKT19" s="97"/>
      <c r="VKU19" s="97"/>
      <c r="VKV19" s="97"/>
      <c r="VKW19" s="97"/>
      <c r="VKX19" s="97"/>
      <c r="VKY19" s="97"/>
      <c r="VKZ19" s="97"/>
      <c r="VLA19" s="97"/>
      <c r="VLB19" s="97"/>
      <c r="VLC19" s="97"/>
      <c r="VLD19" s="97"/>
      <c r="VLE19" s="97"/>
      <c r="VLF19" s="97"/>
      <c r="VLG19" s="97"/>
      <c r="VLH19" s="97"/>
      <c r="VLI19" s="97"/>
      <c r="VLJ19" s="97"/>
      <c r="VLK19" s="97"/>
      <c r="VLL19" s="97"/>
      <c r="VLM19" s="97"/>
      <c r="VLN19" s="97"/>
      <c r="VLO19" s="97"/>
      <c r="VLP19" s="97"/>
      <c r="VLQ19" s="97"/>
      <c r="VLR19" s="97"/>
      <c r="VLS19" s="97"/>
      <c r="VLT19" s="97"/>
      <c r="VLU19" s="97"/>
      <c r="VLV19" s="97"/>
      <c r="VLW19" s="97"/>
      <c r="VLX19" s="97"/>
      <c r="VLY19" s="97"/>
      <c r="VLZ19" s="97"/>
      <c r="VMA19" s="97"/>
      <c r="VMB19" s="97"/>
      <c r="VMC19" s="97"/>
      <c r="VMD19" s="97"/>
      <c r="VME19" s="97"/>
      <c r="VMF19" s="97"/>
      <c r="VMG19" s="97"/>
      <c r="VMH19" s="97"/>
      <c r="VMI19" s="97"/>
      <c r="VMJ19" s="97"/>
      <c r="VMK19" s="97"/>
      <c r="VML19" s="97"/>
      <c r="VMM19" s="97"/>
      <c r="VMN19" s="97"/>
      <c r="VMO19" s="97"/>
      <c r="VMP19" s="97"/>
      <c r="VMQ19" s="97"/>
      <c r="VMR19" s="97"/>
      <c r="VMS19" s="97"/>
      <c r="VMT19" s="97"/>
      <c r="VMU19" s="97"/>
      <c r="VMV19" s="97"/>
      <c r="VMW19" s="97"/>
      <c r="VMX19" s="97"/>
      <c r="VMY19" s="97"/>
      <c r="VMZ19" s="97"/>
      <c r="VNA19" s="97"/>
      <c r="VNB19" s="97"/>
      <c r="VNC19" s="97"/>
      <c r="VND19" s="97"/>
      <c r="VNE19" s="97"/>
      <c r="VNF19" s="97"/>
      <c r="VNG19" s="97"/>
      <c r="VNH19" s="97"/>
      <c r="VNI19" s="97"/>
      <c r="VNJ19" s="97"/>
      <c r="VNK19" s="97"/>
      <c r="VNL19" s="97"/>
      <c r="VNM19" s="97"/>
      <c r="VNN19" s="97"/>
      <c r="VNO19" s="97"/>
      <c r="VNP19" s="97"/>
      <c r="VNQ19" s="97"/>
      <c r="VNR19" s="97"/>
      <c r="VNS19" s="97"/>
      <c r="VNT19" s="97"/>
      <c r="VNU19" s="97"/>
      <c r="VNV19" s="97"/>
      <c r="VNW19" s="97"/>
      <c r="VNX19" s="97"/>
      <c r="VNY19" s="97"/>
      <c r="VNZ19" s="97"/>
      <c r="VOA19" s="97"/>
      <c r="VOB19" s="97"/>
      <c r="VOC19" s="97"/>
      <c r="VOD19" s="97"/>
      <c r="VOE19" s="97"/>
      <c r="VOF19" s="97"/>
      <c r="VOG19" s="97"/>
      <c r="VOH19" s="97"/>
      <c r="VOI19" s="97"/>
      <c r="VOJ19" s="97"/>
      <c r="VOK19" s="97"/>
      <c r="VOL19" s="97"/>
      <c r="VOM19" s="97"/>
      <c r="VON19" s="97"/>
      <c r="VOO19" s="97"/>
      <c r="VOP19" s="97"/>
      <c r="VOQ19" s="97"/>
      <c r="VOR19" s="97"/>
      <c r="VOS19" s="97"/>
      <c r="VOT19" s="97"/>
      <c r="VOU19" s="97"/>
      <c r="VOV19" s="97"/>
      <c r="VOW19" s="97"/>
      <c r="VOX19" s="97"/>
      <c r="VOY19" s="97"/>
      <c r="VOZ19" s="97"/>
      <c r="VPA19" s="97"/>
      <c r="VPB19" s="97"/>
      <c r="VPC19" s="97"/>
      <c r="VPD19" s="97"/>
      <c r="VPE19" s="97"/>
      <c r="VPF19" s="97"/>
      <c r="VPG19" s="97"/>
      <c r="VPH19" s="97"/>
      <c r="VPI19" s="97"/>
      <c r="VPJ19" s="97"/>
      <c r="VPK19" s="97"/>
      <c r="VPL19" s="97"/>
      <c r="VPM19" s="97"/>
      <c r="VPN19" s="97"/>
      <c r="VPO19" s="97"/>
      <c r="VPP19" s="97"/>
      <c r="VPQ19" s="97"/>
      <c r="VPR19" s="97"/>
      <c r="VPS19" s="97"/>
      <c r="VPT19" s="97"/>
      <c r="VPU19" s="97"/>
      <c r="VPV19" s="97"/>
      <c r="VPW19" s="97"/>
      <c r="VPX19" s="97"/>
      <c r="VPY19" s="97"/>
      <c r="VPZ19" s="97"/>
      <c r="VQA19" s="97"/>
      <c r="VQB19" s="97"/>
      <c r="VQC19" s="97"/>
      <c r="VQD19" s="97"/>
      <c r="VQE19" s="97"/>
      <c r="VQF19" s="97"/>
      <c r="VQG19" s="97"/>
      <c r="VQH19" s="97"/>
      <c r="VQI19" s="97"/>
      <c r="VQJ19" s="97"/>
      <c r="VQK19" s="97"/>
      <c r="VQL19" s="97"/>
      <c r="VQM19" s="97"/>
      <c r="VQN19" s="97"/>
      <c r="VQO19" s="97"/>
      <c r="VQP19" s="97"/>
      <c r="VQQ19" s="97"/>
      <c r="VQR19" s="97"/>
      <c r="VQS19" s="97"/>
      <c r="VQT19" s="97"/>
      <c r="VQU19" s="97"/>
      <c r="VQV19" s="97"/>
      <c r="VQW19" s="97"/>
      <c r="VQX19" s="97"/>
      <c r="VQY19" s="97"/>
      <c r="VQZ19" s="97"/>
      <c r="VRA19" s="97"/>
      <c r="VRB19" s="97"/>
      <c r="VRC19" s="97"/>
      <c r="VRD19" s="97"/>
      <c r="VRP19" s="97"/>
      <c r="VRQ19" s="97"/>
      <c r="VRR19" s="97"/>
      <c r="VRS19" s="97"/>
      <c r="VRT19" s="97"/>
      <c r="VRU19" s="97"/>
      <c r="VRV19" s="97"/>
      <c r="VRW19" s="97"/>
      <c r="VRX19" s="97"/>
      <c r="VRY19" s="97"/>
      <c r="VRZ19" s="97"/>
      <c r="VSA19" s="97"/>
      <c r="VSB19" s="97"/>
      <c r="VSC19" s="97"/>
      <c r="VSD19" s="97"/>
      <c r="VSE19" s="97"/>
      <c r="VSF19" s="97"/>
      <c r="VSG19" s="97"/>
      <c r="VSH19" s="97"/>
      <c r="VSI19" s="97"/>
      <c r="VSJ19" s="97"/>
      <c r="VSK19" s="97"/>
      <c r="VSL19" s="97"/>
      <c r="VSM19" s="97"/>
      <c r="VSN19" s="97"/>
      <c r="VSO19" s="97"/>
      <c r="VSP19" s="97"/>
      <c r="VSQ19" s="97"/>
      <c r="VSR19" s="97"/>
      <c r="VSS19" s="97"/>
      <c r="VST19" s="97"/>
      <c r="VSU19" s="97"/>
      <c r="VSV19" s="97"/>
      <c r="VSW19" s="97"/>
      <c r="VSX19" s="97"/>
      <c r="VSY19" s="97"/>
      <c r="VSZ19" s="97"/>
      <c r="VTA19" s="97"/>
      <c r="VTB19" s="97"/>
      <c r="VTC19" s="97"/>
      <c r="VTD19" s="97"/>
      <c r="VTE19" s="97"/>
      <c r="VTF19" s="97"/>
      <c r="VTG19" s="97"/>
      <c r="VTH19" s="97"/>
      <c r="VTI19" s="97"/>
      <c r="VTJ19" s="97"/>
      <c r="VTK19" s="97"/>
      <c r="VTL19" s="97"/>
      <c r="VTM19" s="97"/>
      <c r="VTN19" s="97"/>
      <c r="VTO19" s="97"/>
      <c r="VTP19" s="97"/>
      <c r="VTQ19" s="97"/>
      <c r="VTR19" s="97"/>
      <c r="VTS19" s="97"/>
      <c r="VTT19" s="97"/>
      <c r="VTU19" s="97"/>
      <c r="VTV19" s="97"/>
      <c r="VTW19" s="97"/>
      <c r="VTX19" s="97"/>
      <c r="VTY19" s="97"/>
      <c r="VTZ19" s="97"/>
      <c r="VUA19" s="97"/>
      <c r="VUB19" s="97"/>
      <c r="VUC19" s="97"/>
      <c r="VUD19" s="97"/>
      <c r="VUE19" s="97"/>
      <c r="VUF19" s="97"/>
      <c r="VUG19" s="97"/>
      <c r="VUH19" s="97"/>
      <c r="VUI19" s="97"/>
      <c r="VUJ19" s="97"/>
      <c r="VUK19" s="97"/>
      <c r="VUL19" s="97"/>
      <c r="VUM19" s="97"/>
      <c r="VUN19" s="97"/>
      <c r="VUO19" s="97"/>
      <c r="VUP19" s="97"/>
      <c r="VUQ19" s="97"/>
      <c r="VUR19" s="97"/>
      <c r="VUS19" s="97"/>
      <c r="VUT19" s="97"/>
      <c r="VUU19" s="97"/>
      <c r="VUV19" s="97"/>
      <c r="VUW19" s="97"/>
      <c r="VUX19" s="97"/>
      <c r="VUY19" s="97"/>
      <c r="VUZ19" s="97"/>
      <c r="VVA19" s="97"/>
      <c r="VVB19" s="97"/>
      <c r="VVC19" s="97"/>
      <c r="VVD19" s="97"/>
      <c r="VVE19" s="97"/>
      <c r="VVF19" s="97"/>
      <c r="VVG19" s="97"/>
      <c r="VVH19" s="97"/>
      <c r="VVI19" s="97"/>
      <c r="VVJ19" s="97"/>
      <c r="VVK19" s="97"/>
      <c r="VVL19" s="97"/>
      <c r="VVM19" s="97"/>
      <c r="VVN19" s="97"/>
      <c r="VVO19" s="97"/>
      <c r="VVP19" s="97"/>
      <c r="VVQ19" s="97"/>
      <c r="VVR19" s="97"/>
      <c r="VVS19" s="97"/>
      <c r="VVT19" s="97"/>
      <c r="VVU19" s="97"/>
      <c r="VVV19" s="97"/>
      <c r="VVW19" s="97"/>
      <c r="VVX19" s="97"/>
      <c r="VVY19" s="97"/>
      <c r="VVZ19" s="97"/>
      <c r="VWA19" s="97"/>
      <c r="VWB19" s="97"/>
      <c r="VWC19" s="97"/>
      <c r="VWD19" s="97"/>
      <c r="VWE19" s="97"/>
      <c r="VWF19" s="97"/>
      <c r="VWG19" s="97"/>
      <c r="VWH19" s="97"/>
      <c r="VWI19" s="97"/>
      <c r="VWJ19" s="97"/>
      <c r="VWK19" s="97"/>
      <c r="VWL19" s="97"/>
      <c r="VWM19" s="97"/>
      <c r="VWN19" s="97"/>
      <c r="VWO19" s="97"/>
      <c r="VWP19" s="97"/>
      <c r="VWQ19" s="97"/>
      <c r="VWR19" s="97"/>
      <c r="VWS19" s="97"/>
      <c r="VWT19" s="97"/>
      <c r="VWU19" s="97"/>
      <c r="VWV19" s="97"/>
      <c r="VWW19" s="97"/>
      <c r="VWX19" s="97"/>
      <c r="VWY19" s="97"/>
      <c r="VWZ19" s="97"/>
      <c r="VXA19" s="97"/>
      <c r="VXB19" s="97"/>
      <c r="VXC19" s="97"/>
      <c r="VXD19" s="97"/>
      <c r="VXE19" s="97"/>
      <c r="VXF19" s="97"/>
      <c r="VXG19" s="97"/>
      <c r="VXH19" s="97"/>
      <c r="VXI19" s="97"/>
      <c r="VXJ19" s="97"/>
      <c r="VXK19" s="97"/>
      <c r="VXL19" s="97"/>
      <c r="VXM19" s="97"/>
      <c r="VXN19" s="97"/>
      <c r="VXO19" s="97"/>
      <c r="VXP19" s="97"/>
      <c r="VXQ19" s="97"/>
      <c r="VXR19" s="97"/>
      <c r="VXS19" s="97"/>
      <c r="VXT19" s="97"/>
      <c r="VXU19" s="97"/>
      <c r="VXV19" s="97"/>
      <c r="VXW19" s="97"/>
      <c r="VXX19" s="97"/>
      <c r="VXY19" s="97"/>
      <c r="VXZ19" s="97"/>
      <c r="VYA19" s="97"/>
      <c r="VYB19" s="97"/>
      <c r="VYC19" s="97"/>
      <c r="VYD19" s="97"/>
      <c r="VYE19" s="97"/>
      <c r="VYF19" s="97"/>
      <c r="VYG19" s="97"/>
      <c r="VYH19" s="97"/>
      <c r="VYI19" s="97"/>
      <c r="VYJ19" s="97"/>
      <c r="VYK19" s="97"/>
      <c r="VYL19" s="97"/>
      <c r="VYM19" s="97"/>
      <c r="VYN19" s="97"/>
      <c r="VYO19" s="97"/>
      <c r="VYP19" s="97"/>
      <c r="VYQ19" s="97"/>
      <c r="VYR19" s="97"/>
      <c r="VYS19" s="97"/>
      <c r="VYT19" s="97"/>
      <c r="VYU19" s="97"/>
      <c r="VYV19" s="97"/>
      <c r="VYW19" s="97"/>
      <c r="VYX19" s="97"/>
      <c r="VYY19" s="97"/>
      <c r="VYZ19" s="97"/>
      <c r="VZA19" s="97"/>
      <c r="VZB19" s="97"/>
      <c r="VZC19" s="97"/>
      <c r="VZD19" s="97"/>
      <c r="VZE19" s="97"/>
      <c r="VZF19" s="97"/>
      <c r="VZG19" s="97"/>
      <c r="VZH19" s="97"/>
      <c r="VZI19" s="97"/>
      <c r="VZJ19" s="97"/>
      <c r="VZK19" s="97"/>
      <c r="VZL19" s="97"/>
      <c r="VZM19" s="97"/>
      <c r="VZN19" s="97"/>
      <c r="VZO19" s="97"/>
      <c r="VZP19" s="97"/>
      <c r="VZQ19" s="97"/>
      <c r="VZR19" s="97"/>
      <c r="VZS19" s="97"/>
      <c r="VZT19" s="97"/>
      <c r="VZU19" s="97"/>
      <c r="VZV19" s="97"/>
      <c r="VZW19" s="97"/>
      <c r="VZX19" s="97"/>
      <c r="VZY19" s="97"/>
      <c r="VZZ19" s="97"/>
      <c r="WAA19" s="97"/>
      <c r="WAB19" s="97"/>
      <c r="WAC19" s="97"/>
      <c r="WAD19" s="97"/>
      <c r="WAE19" s="97"/>
      <c r="WAF19" s="97"/>
      <c r="WAG19" s="97"/>
      <c r="WAH19" s="97"/>
      <c r="WAI19" s="97"/>
      <c r="WAJ19" s="97"/>
      <c r="WAK19" s="97"/>
      <c r="WAL19" s="97"/>
      <c r="WAM19" s="97"/>
      <c r="WAN19" s="97"/>
      <c r="WAO19" s="97"/>
      <c r="WAP19" s="97"/>
      <c r="WAQ19" s="97"/>
      <c r="WAR19" s="97"/>
      <c r="WAS19" s="97"/>
      <c r="WAT19" s="97"/>
      <c r="WAU19" s="97"/>
      <c r="WAV19" s="97"/>
      <c r="WAW19" s="97"/>
      <c r="WAX19" s="97"/>
      <c r="WAY19" s="97"/>
      <c r="WAZ19" s="97"/>
      <c r="WBL19" s="97"/>
      <c r="WBM19" s="97"/>
      <c r="WBN19" s="97"/>
      <c r="WBO19" s="97"/>
      <c r="WBP19" s="97"/>
      <c r="WBQ19" s="97"/>
      <c r="WBR19" s="97"/>
      <c r="WBS19" s="97"/>
      <c r="WBT19" s="97"/>
      <c r="WBU19" s="97"/>
      <c r="WBV19" s="97"/>
      <c r="WBW19" s="97"/>
      <c r="WBX19" s="97"/>
      <c r="WBY19" s="97"/>
      <c r="WBZ19" s="97"/>
      <c r="WCA19" s="97"/>
      <c r="WCB19" s="97"/>
      <c r="WCC19" s="97"/>
      <c r="WCD19" s="97"/>
      <c r="WCE19" s="97"/>
      <c r="WCF19" s="97"/>
      <c r="WCG19" s="97"/>
      <c r="WCH19" s="97"/>
      <c r="WCI19" s="97"/>
      <c r="WCJ19" s="97"/>
      <c r="WCK19" s="97"/>
      <c r="WCL19" s="97"/>
      <c r="WCM19" s="97"/>
      <c r="WCN19" s="97"/>
      <c r="WCO19" s="97"/>
      <c r="WCP19" s="97"/>
      <c r="WCQ19" s="97"/>
      <c r="WCR19" s="97"/>
      <c r="WCS19" s="97"/>
      <c r="WCT19" s="97"/>
      <c r="WCU19" s="97"/>
      <c r="WCV19" s="97"/>
      <c r="WCW19" s="97"/>
      <c r="WCX19" s="97"/>
      <c r="WCY19" s="97"/>
      <c r="WCZ19" s="97"/>
      <c r="WDA19" s="97"/>
      <c r="WDB19" s="97"/>
      <c r="WDC19" s="97"/>
      <c r="WDD19" s="97"/>
      <c r="WDE19" s="97"/>
      <c r="WDF19" s="97"/>
      <c r="WDG19" s="97"/>
      <c r="WDH19" s="97"/>
      <c r="WDI19" s="97"/>
      <c r="WDJ19" s="97"/>
      <c r="WDK19" s="97"/>
      <c r="WDL19" s="97"/>
      <c r="WDM19" s="97"/>
      <c r="WDN19" s="97"/>
      <c r="WDO19" s="97"/>
      <c r="WDP19" s="97"/>
      <c r="WDQ19" s="97"/>
      <c r="WDR19" s="97"/>
      <c r="WDS19" s="97"/>
      <c r="WDT19" s="97"/>
      <c r="WDU19" s="97"/>
      <c r="WDV19" s="97"/>
      <c r="WDW19" s="97"/>
      <c r="WDX19" s="97"/>
      <c r="WDY19" s="97"/>
      <c r="WDZ19" s="97"/>
      <c r="WEA19" s="97"/>
      <c r="WEB19" s="97"/>
      <c r="WEC19" s="97"/>
      <c r="WED19" s="97"/>
      <c r="WEE19" s="97"/>
      <c r="WEF19" s="97"/>
      <c r="WEG19" s="97"/>
      <c r="WEH19" s="97"/>
      <c r="WEI19" s="97"/>
      <c r="WEJ19" s="97"/>
      <c r="WEK19" s="97"/>
      <c r="WEL19" s="97"/>
      <c r="WEM19" s="97"/>
      <c r="WEN19" s="97"/>
      <c r="WEO19" s="97"/>
      <c r="WEP19" s="97"/>
      <c r="WEQ19" s="97"/>
      <c r="WER19" s="97"/>
      <c r="WES19" s="97"/>
      <c r="WET19" s="97"/>
      <c r="WEU19" s="97"/>
      <c r="WEV19" s="97"/>
      <c r="WEW19" s="97"/>
      <c r="WEX19" s="97"/>
      <c r="WEY19" s="97"/>
      <c r="WEZ19" s="97"/>
      <c r="WFA19" s="97"/>
      <c r="WFB19" s="97"/>
      <c r="WFC19" s="97"/>
      <c r="WFD19" s="97"/>
      <c r="WFE19" s="97"/>
      <c r="WFF19" s="97"/>
      <c r="WFG19" s="97"/>
      <c r="WFH19" s="97"/>
      <c r="WFI19" s="97"/>
      <c r="WFJ19" s="97"/>
      <c r="WFK19" s="97"/>
      <c r="WFL19" s="97"/>
      <c r="WFM19" s="97"/>
      <c r="WFN19" s="97"/>
      <c r="WFO19" s="97"/>
      <c r="WFP19" s="97"/>
      <c r="WFQ19" s="97"/>
      <c r="WFR19" s="97"/>
      <c r="WFS19" s="97"/>
      <c r="WFT19" s="97"/>
      <c r="WFU19" s="97"/>
      <c r="WFV19" s="97"/>
      <c r="WFW19" s="97"/>
      <c r="WFX19" s="97"/>
      <c r="WFY19" s="97"/>
      <c r="WFZ19" s="97"/>
      <c r="WGA19" s="97"/>
      <c r="WGB19" s="97"/>
      <c r="WGC19" s="97"/>
      <c r="WGD19" s="97"/>
      <c r="WGE19" s="97"/>
      <c r="WGF19" s="97"/>
      <c r="WGG19" s="97"/>
      <c r="WGH19" s="97"/>
      <c r="WGI19" s="97"/>
      <c r="WGJ19" s="97"/>
      <c r="WGK19" s="97"/>
      <c r="WGL19" s="97"/>
      <c r="WGM19" s="97"/>
      <c r="WGN19" s="97"/>
      <c r="WGO19" s="97"/>
      <c r="WGP19" s="97"/>
      <c r="WGQ19" s="97"/>
      <c r="WGR19" s="97"/>
      <c r="WGS19" s="97"/>
      <c r="WGT19" s="97"/>
      <c r="WGU19" s="97"/>
      <c r="WGV19" s="97"/>
      <c r="WGW19" s="97"/>
      <c r="WGX19" s="97"/>
      <c r="WGY19" s="97"/>
      <c r="WGZ19" s="97"/>
      <c r="WHA19" s="97"/>
      <c r="WHB19" s="97"/>
      <c r="WHC19" s="97"/>
      <c r="WHD19" s="97"/>
      <c r="WHE19" s="97"/>
      <c r="WHF19" s="97"/>
      <c r="WHG19" s="97"/>
      <c r="WHH19" s="97"/>
      <c r="WHI19" s="97"/>
      <c r="WHJ19" s="97"/>
      <c r="WHK19" s="97"/>
      <c r="WHL19" s="97"/>
      <c r="WHM19" s="97"/>
      <c r="WHN19" s="97"/>
      <c r="WHO19" s="97"/>
      <c r="WHP19" s="97"/>
      <c r="WHQ19" s="97"/>
      <c r="WHR19" s="97"/>
      <c r="WHS19" s="97"/>
      <c r="WHT19" s="97"/>
      <c r="WHU19" s="97"/>
      <c r="WHV19" s="97"/>
      <c r="WHW19" s="97"/>
      <c r="WHX19" s="97"/>
      <c r="WHY19" s="97"/>
      <c r="WHZ19" s="97"/>
      <c r="WIA19" s="97"/>
      <c r="WIB19" s="97"/>
      <c r="WIC19" s="97"/>
      <c r="WID19" s="97"/>
      <c r="WIE19" s="97"/>
      <c r="WIF19" s="97"/>
      <c r="WIG19" s="97"/>
      <c r="WIH19" s="97"/>
      <c r="WII19" s="97"/>
      <c r="WIJ19" s="97"/>
      <c r="WIK19" s="97"/>
      <c r="WIL19" s="97"/>
      <c r="WIM19" s="97"/>
      <c r="WIN19" s="97"/>
      <c r="WIO19" s="97"/>
      <c r="WIP19" s="97"/>
      <c r="WIQ19" s="97"/>
      <c r="WIR19" s="97"/>
      <c r="WIS19" s="97"/>
      <c r="WIT19" s="97"/>
      <c r="WIU19" s="97"/>
      <c r="WIV19" s="97"/>
      <c r="WIW19" s="97"/>
      <c r="WIX19" s="97"/>
      <c r="WIY19" s="97"/>
      <c r="WIZ19" s="97"/>
      <c r="WJA19" s="97"/>
      <c r="WJB19" s="97"/>
      <c r="WJC19" s="97"/>
      <c r="WJD19" s="97"/>
      <c r="WJE19" s="97"/>
      <c r="WJF19" s="97"/>
      <c r="WJG19" s="97"/>
      <c r="WJH19" s="97"/>
      <c r="WJI19" s="97"/>
      <c r="WJJ19" s="97"/>
      <c r="WJK19" s="97"/>
      <c r="WJL19" s="97"/>
      <c r="WJM19" s="97"/>
      <c r="WJN19" s="97"/>
      <c r="WJO19" s="97"/>
      <c r="WJP19" s="97"/>
      <c r="WJQ19" s="97"/>
      <c r="WJR19" s="97"/>
      <c r="WJS19" s="97"/>
      <c r="WJT19" s="97"/>
      <c r="WJU19" s="97"/>
      <c r="WJV19" s="97"/>
      <c r="WJW19" s="97"/>
      <c r="WJX19" s="97"/>
      <c r="WJY19" s="97"/>
      <c r="WJZ19" s="97"/>
      <c r="WKA19" s="97"/>
      <c r="WKB19" s="97"/>
      <c r="WKC19" s="97"/>
      <c r="WKD19" s="97"/>
      <c r="WKE19" s="97"/>
      <c r="WKF19" s="97"/>
      <c r="WKG19" s="97"/>
      <c r="WKH19" s="97"/>
      <c r="WKI19" s="97"/>
      <c r="WKJ19" s="97"/>
      <c r="WKK19" s="97"/>
      <c r="WKL19" s="97"/>
      <c r="WKM19" s="97"/>
      <c r="WKN19" s="97"/>
      <c r="WKO19" s="97"/>
      <c r="WKP19" s="97"/>
      <c r="WKQ19" s="97"/>
      <c r="WKR19" s="97"/>
      <c r="WKS19" s="97"/>
      <c r="WKT19" s="97"/>
      <c r="WKU19" s="97"/>
      <c r="WKV19" s="97"/>
      <c r="WLH19" s="97"/>
      <c r="WLI19" s="97"/>
      <c r="WLJ19" s="97"/>
      <c r="WLK19" s="97"/>
      <c r="WLL19" s="97"/>
      <c r="WLM19" s="97"/>
      <c r="WLN19" s="97"/>
      <c r="WLO19" s="97"/>
      <c r="WLP19" s="97"/>
      <c r="WLQ19" s="97"/>
      <c r="WLR19" s="97"/>
      <c r="WLS19" s="97"/>
      <c r="WLT19" s="97"/>
      <c r="WLU19" s="97"/>
      <c r="WLV19" s="97"/>
      <c r="WLW19" s="97"/>
      <c r="WLX19" s="97"/>
      <c r="WLY19" s="97"/>
      <c r="WLZ19" s="97"/>
      <c r="WMA19" s="97"/>
      <c r="WMB19" s="97"/>
      <c r="WMC19" s="97"/>
      <c r="WMD19" s="97"/>
      <c r="WME19" s="97"/>
      <c r="WMF19" s="97"/>
      <c r="WMG19" s="97"/>
      <c r="WMH19" s="97"/>
      <c r="WMI19" s="97"/>
      <c r="WMJ19" s="97"/>
      <c r="WMK19" s="97"/>
      <c r="WML19" s="97"/>
      <c r="WMM19" s="97"/>
      <c r="WMN19" s="97"/>
      <c r="WMO19" s="97"/>
      <c r="WMP19" s="97"/>
      <c r="WMQ19" s="97"/>
      <c r="WMR19" s="97"/>
      <c r="WMS19" s="97"/>
      <c r="WMT19" s="97"/>
      <c r="WMU19" s="97"/>
      <c r="WMV19" s="97"/>
      <c r="WMW19" s="97"/>
      <c r="WMX19" s="97"/>
      <c r="WMY19" s="97"/>
      <c r="WMZ19" s="97"/>
      <c r="WNA19" s="97"/>
      <c r="WNB19" s="97"/>
      <c r="WNC19" s="97"/>
      <c r="WND19" s="97"/>
      <c r="WNE19" s="97"/>
      <c r="WNF19" s="97"/>
      <c r="WNG19" s="97"/>
      <c r="WNH19" s="97"/>
      <c r="WNI19" s="97"/>
      <c r="WNJ19" s="97"/>
      <c r="WNK19" s="97"/>
      <c r="WNL19" s="97"/>
      <c r="WNM19" s="97"/>
      <c r="WNN19" s="97"/>
      <c r="WNO19" s="97"/>
      <c r="WNP19" s="97"/>
      <c r="WNQ19" s="97"/>
      <c r="WNR19" s="97"/>
      <c r="WNS19" s="97"/>
      <c r="WNT19" s="97"/>
      <c r="WNU19" s="97"/>
      <c r="WNV19" s="97"/>
      <c r="WNW19" s="97"/>
      <c r="WNX19" s="97"/>
      <c r="WNY19" s="97"/>
      <c r="WNZ19" s="97"/>
      <c r="WOA19" s="97"/>
      <c r="WOB19" s="97"/>
      <c r="WOC19" s="97"/>
      <c r="WOD19" s="97"/>
      <c r="WOE19" s="97"/>
      <c r="WOF19" s="97"/>
      <c r="WOG19" s="97"/>
      <c r="WOH19" s="97"/>
      <c r="WOI19" s="97"/>
      <c r="WOJ19" s="97"/>
      <c r="WOK19" s="97"/>
      <c r="WOL19" s="97"/>
      <c r="WOM19" s="97"/>
      <c r="WON19" s="97"/>
      <c r="WOO19" s="97"/>
      <c r="WOP19" s="97"/>
      <c r="WOQ19" s="97"/>
      <c r="WOR19" s="97"/>
      <c r="WOS19" s="97"/>
      <c r="WOT19" s="97"/>
      <c r="WOU19" s="97"/>
      <c r="WOV19" s="97"/>
      <c r="WOW19" s="97"/>
      <c r="WOX19" s="97"/>
      <c r="WOY19" s="97"/>
      <c r="WOZ19" s="97"/>
      <c r="WPA19" s="97"/>
      <c r="WPB19" s="97"/>
      <c r="WPC19" s="97"/>
      <c r="WPD19" s="97"/>
      <c r="WPE19" s="97"/>
      <c r="WPF19" s="97"/>
      <c r="WPG19" s="97"/>
      <c r="WPH19" s="97"/>
      <c r="WPI19" s="97"/>
      <c r="WPJ19" s="97"/>
      <c r="WPK19" s="97"/>
      <c r="WPL19" s="97"/>
      <c r="WPM19" s="97"/>
      <c r="WPN19" s="97"/>
      <c r="WPO19" s="97"/>
      <c r="WPP19" s="97"/>
      <c r="WPQ19" s="97"/>
      <c r="WPR19" s="97"/>
      <c r="WPS19" s="97"/>
      <c r="WPT19" s="97"/>
      <c r="WPU19" s="97"/>
      <c r="WPV19" s="97"/>
      <c r="WPW19" s="97"/>
      <c r="WPX19" s="97"/>
      <c r="WPY19" s="97"/>
      <c r="WPZ19" s="97"/>
      <c r="WQA19" s="97"/>
      <c r="WQB19" s="97"/>
      <c r="WQC19" s="97"/>
      <c r="WQD19" s="97"/>
      <c r="WQE19" s="97"/>
      <c r="WQF19" s="97"/>
      <c r="WQG19" s="97"/>
      <c r="WQH19" s="97"/>
      <c r="WQI19" s="97"/>
      <c r="WQJ19" s="97"/>
      <c r="WQK19" s="97"/>
      <c r="WQL19" s="97"/>
      <c r="WQM19" s="97"/>
      <c r="WQN19" s="97"/>
      <c r="WQO19" s="97"/>
      <c r="WQP19" s="97"/>
      <c r="WQQ19" s="97"/>
      <c r="WQR19" s="97"/>
      <c r="WQS19" s="97"/>
      <c r="WQT19" s="97"/>
      <c r="WQU19" s="97"/>
      <c r="WQV19" s="97"/>
      <c r="WQW19" s="97"/>
      <c r="WQX19" s="97"/>
      <c r="WQY19" s="97"/>
      <c r="WQZ19" s="97"/>
      <c r="WRA19" s="97"/>
      <c r="WRB19" s="97"/>
      <c r="WRC19" s="97"/>
      <c r="WRD19" s="97"/>
      <c r="WRE19" s="97"/>
      <c r="WRF19" s="97"/>
      <c r="WRG19" s="97"/>
      <c r="WRH19" s="97"/>
      <c r="WRI19" s="97"/>
      <c r="WRJ19" s="97"/>
      <c r="WRK19" s="97"/>
      <c r="WRL19" s="97"/>
      <c r="WRM19" s="97"/>
      <c r="WRN19" s="97"/>
      <c r="WRO19" s="97"/>
      <c r="WRP19" s="97"/>
      <c r="WRQ19" s="97"/>
      <c r="WRR19" s="97"/>
      <c r="WRS19" s="97"/>
      <c r="WRT19" s="97"/>
      <c r="WRU19" s="97"/>
      <c r="WRV19" s="97"/>
      <c r="WRW19" s="97"/>
      <c r="WRX19" s="97"/>
      <c r="WRY19" s="97"/>
      <c r="WRZ19" s="97"/>
      <c r="WSA19" s="97"/>
      <c r="WSB19" s="97"/>
      <c r="WSC19" s="97"/>
      <c r="WSD19" s="97"/>
      <c r="WSE19" s="97"/>
      <c r="WSF19" s="97"/>
      <c r="WSG19" s="97"/>
      <c r="WSH19" s="97"/>
      <c r="WSI19" s="97"/>
      <c r="WSJ19" s="97"/>
      <c r="WSK19" s="97"/>
      <c r="WSL19" s="97"/>
      <c r="WSM19" s="97"/>
      <c r="WSN19" s="97"/>
      <c r="WSO19" s="97"/>
      <c r="WSP19" s="97"/>
      <c r="WSQ19" s="97"/>
      <c r="WSR19" s="97"/>
      <c r="WSS19" s="97"/>
      <c r="WST19" s="97"/>
      <c r="WSU19" s="97"/>
      <c r="WSV19" s="97"/>
      <c r="WSW19" s="97"/>
      <c r="WSX19" s="97"/>
      <c r="WSY19" s="97"/>
      <c r="WSZ19" s="97"/>
      <c r="WTA19" s="97"/>
      <c r="WTB19" s="97"/>
      <c r="WTC19" s="97"/>
      <c r="WTD19" s="97"/>
      <c r="WTE19" s="97"/>
      <c r="WTF19" s="97"/>
      <c r="WTG19" s="97"/>
      <c r="WTH19" s="97"/>
      <c r="WTI19" s="97"/>
      <c r="WTJ19" s="97"/>
      <c r="WTK19" s="97"/>
      <c r="WTL19" s="97"/>
      <c r="WTM19" s="97"/>
      <c r="WTN19" s="97"/>
      <c r="WTO19" s="97"/>
      <c r="WTP19" s="97"/>
      <c r="WTQ19" s="97"/>
      <c r="WTR19" s="97"/>
      <c r="WTS19" s="97"/>
      <c r="WTT19" s="97"/>
      <c r="WTU19" s="97"/>
      <c r="WTV19" s="97"/>
      <c r="WTW19" s="97"/>
      <c r="WTX19" s="97"/>
      <c r="WTY19" s="97"/>
      <c r="WTZ19" s="97"/>
      <c r="WUA19" s="97"/>
      <c r="WUB19" s="97"/>
      <c r="WUC19" s="97"/>
      <c r="WUD19" s="97"/>
      <c r="WUE19" s="97"/>
      <c r="WUF19" s="97"/>
      <c r="WUG19" s="97"/>
      <c r="WUH19" s="97"/>
      <c r="WUI19" s="97"/>
      <c r="WUJ19" s="97"/>
      <c r="WUK19" s="97"/>
      <c r="WUL19" s="97"/>
      <c r="WUM19" s="97"/>
      <c r="WUN19" s="97"/>
      <c r="WUO19" s="97"/>
      <c r="WUP19" s="97"/>
      <c r="WUQ19" s="97"/>
      <c r="WUR19" s="97"/>
      <c r="WVD19" s="97"/>
      <c r="WVE19" s="97"/>
      <c r="WVF19" s="97"/>
      <c r="WVG19" s="97"/>
      <c r="WVH19" s="97"/>
      <c r="WVI19" s="97"/>
      <c r="WVJ19" s="97"/>
      <c r="WVK19" s="97"/>
      <c r="WVL19" s="97"/>
      <c r="WVM19" s="97"/>
      <c r="WVN19" s="97"/>
      <c r="WVO19" s="97"/>
      <c r="WVP19" s="97"/>
      <c r="WVQ19" s="97"/>
      <c r="WVR19" s="97"/>
      <c r="WVS19" s="97"/>
      <c r="WVT19" s="97"/>
      <c r="WVU19" s="97"/>
      <c r="WVV19" s="97"/>
      <c r="WVW19" s="97"/>
      <c r="WVX19" s="97"/>
      <c r="WVY19" s="97"/>
      <c r="WVZ19" s="97"/>
      <c r="WWA19" s="97"/>
      <c r="WWB19" s="97"/>
      <c r="WWC19" s="97"/>
      <c r="WWD19" s="97"/>
      <c r="WWE19" s="97"/>
      <c r="WWF19" s="97"/>
      <c r="WWG19" s="97"/>
      <c r="WWH19" s="97"/>
      <c r="WWI19" s="97"/>
      <c r="WWJ19" s="97"/>
      <c r="WWK19" s="97"/>
      <c r="WWL19" s="97"/>
      <c r="WWM19" s="97"/>
      <c r="WWN19" s="97"/>
      <c r="WWO19" s="97"/>
      <c r="WWP19" s="97"/>
      <c r="WWQ19" s="97"/>
      <c r="WWR19" s="97"/>
      <c r="WWS19" s="97"/>
      <c r="WWT19" s="97"/>
      <c r="WWU19" s="97"/>
      <c r="WWV19" s="97"/>
      <c r="WWW19" s="97"/>
      <c r="WWX19" s="97"/>
      <c r="WWY19" s="97"/>
      <c r="WWZ19" s="97"/>
      <c r="WXA19" s="97"/>
      <c r="WXB19" s="97"/>
      <c r="WXC19" s="97"/>
      <c r="WXD19" s="97"/>
      <c r="WXE19" s="97"/>
      <c r="WXF19" s="97"/>
      <c r="WXG19" s="97"/>
      <c r="WXH19" s="97"/>
      <c r="WXI19" s="97"/>
      <c r="WXJ19" s="97"/>
      <c r="WXK19" s="97"/>
      <c r="WXL19" s="97"/>
      <c r="WXM19" s="97"/>
      <c r="WXN19" s="97"/>
      <c r="WXO19" s="97"/>
      <c r="WXP19" s="97"/>
      <c r="WXQ19" s="97"/>
      <c r="WXR19" s="97"/>
      <c r="WXS19" s="97"/>
      <c r="WXT19" s="97"/>
      <c r="WXU19" s="97"/>
      <c r="WXV19" s="97"/>
      <c r="WXW19" s="97"/>
      <c r="WXX19" s="97"/>
      <c r="WXY19" s="97"/>
      <c r="WXZ19" s="97"/>
      <c r="WYA19" s="97"/>
      <c r="WYB19" s="97"/>
      <c r="WYC19" s="97"/>
      <c r="WYD19" s="97"/>
      <c r="WYE19" s="97"/>
      <c r="WYF19" s="97"/>
      <c r="WYG19" s="97"/>
      <c r="WYH19" s="97"/>
      <c r="WYI19" s="97"/>
      <c r="WYJ19" s="97"/>
      <c r="WYK19" s="97"/>
      <c r="WYL19" s="97"/>
      <c r="WYM19" s="97"/>
      <c r="WYN19" s="97"/>
      <c r="WYO19" s="97"/>
      <c r="WYP19" s="97"/>
      <c r="WYQ19" s="97"/>
      <c r="WYR19" s="97"/>
      <c r="WYS19" s="97"/>
      <c r="WYT19" s="97"/>
      <c r="WYU19" s="97"/>
      <c r="WYV19" s="97"/>
      <c r="WYW19" s="97"/>
      <c r="WYX19" s="97"/>
      <c r="WYY19" s="97"/>
      <c r="WYZ19" s="97"/>
      <c r="WZA19" s="97"/>
      <c r="WZB19" s="97"/>
      <c r="WZC19" s="97"/>
      <c r="WZD19" s="97"/>
      <c r="WZE19" s="97"/>
      <c r="WZF19" s="97"/>
      <c r="WZG19" s="97"/>
      <c r="WZH19" s="97"/>
      <c r="WZI19" s="97"/>
      <c r="WZJ19" s="97"/>
      <c r="WZK19" s="97"/>
      <c r="WZL19" s="97"/>
      <c r="WZM19" s="97"/>
      <c r="WZN19" s="97"/>
      <c r="WZO19" s="97"/>
      <c r="WZP19" s="97"/>
      <c r="WZQ19" s="97"/>
      <c r="WZR19" s="97"/>
      <c r="WZS19" s="97"/>
      <c r="WZT19" s="97"/>
      <c r="WZU19" s="97"/>
      <c r="WZV19" s="97"/>
      <c r="WZW19" s="97"/>
      <c r="WZX19" s="97"/>
      <c r="WZY19" s="97"/>
      <c r="WZZ19" s="97"/>
      <c r="XAA19" s="97"/>
      <c r="XAB19" s="97"/>
      <c r="XAC19" s="97"/>
      <c r="XAD19" s="97"/>
      <c r="XAE19" s="97"/>
      <c r="XAF19" s="97"/>
      <c r="XAG19" s="97"/>
      <c r="XAH19" s="97"/>
      <c r="XAI19" s="97"/>
      <c r="XAJ19" s="97"/>
      <c r="XAK19" s="97"/>
      <c r="XAL19" s="97"/>
      <c r="XAM19" s="97"/>
      <c r="XAN19" s="97"/>
      <c r="XAO19" s="97"/>
      <c r="XAP19" s="97"/>
      <c r="XAQ19" s="97"/>
      <c r="XAR19" s="97"/>
      <c r="XAS19" s="97"/>
      <c r="XAT19" s="97"/>
      <c r="XAU19" s="97"/>
      <c r="XAV19" s="97"/>
      <c r="XAW19" s="97"/>
      <c r="XAX19" s="97"/>
      <c r="XAY19" s="97"/>
      <c r="XAZ19" s="97"/>
      <c r="XBA19" s="97"/>
      <c r="XBB19" s="97"/>
      <c r="XBC19" s="97"/>
      <c r="XBD19" s="97"/>
      <c r="XBE19" s="97"/>
      <c r="XBF19" s="97"/>
      <c r="XBG19" s="97"/>
      <c r="XBH19" s="97"/>
      <c r="XBI19" s="97"/>
      <c r="XBJ19" s="97"/>
      <c r="XBK19" s="97"/>
      <c r="XBL19" s="97"/>
      <c r="XBM19" s="97"/>
      <c r="XBN19" s="97"/>
      <c r="XBO19" s="97"/>
      <c r="XBP19" s="97"/>
      <c r="XBQ19" s="97"/>
      <c r="XBR19" s="97"/>
      <c r="XBS19" s="97"/>
      <c r="XBT19" s="97"/>
      <c r="XBU19" s="97"/>
      <c r="XBV19" s="97"/>
      <c r="XBW19" s="97"/>
      <c r="XBX19" s="97"/>
      <c r="XBY19" s="97"/>
      <c r="XBZ19" s="97"/>
      <c r="XCA19" s="97"/>
      <c r="XCB19" s="97"/>
      <c r="XCC19" s="97"/>
      <c r="XCD19" s="97"/>
      <c r="XCE19" s="97"/>
      <c r="XCF19" s="97"/>
      <c r="XCG19" s="97"/>
      <c r="XCH19" s="97"/>
      <c r="XCI19" s="97"/>
      <c r="XCJ19" s="97"/>
      <c r="XCK19" s="97"/>
      <c r="XCL19" s="97"/>
      <c r="XCM19" s="97"/>
      <c r="XCN19" s="97"/>
      <c r="XCO19" s="97"/>
      <c r="XCP19" s="97"/>
      <c r="XCQ19" s="97"/>
      <c r="XCR19" s="97"/>
      <c r="XCS19" s="97"/>
      <c r="XCT19" s="97"/>
      <c r="XCU19" s="97"/>
      <c r="XCV19" s="97"/>
      <c r="XCW19" s="97"/>
      <c r="XCX19" s="97"/>
      <c r="XCY19" s="97"/>
      <c r="XCZ19" s="97"/>
      <c r="XDA19" s="97"/>
      <c r="XDB19" s="97"/>
      <c r="XDC19" s="97"/>
      <c r="XDD19" s="97"/>
      <c r="XDE19" s="97"/>
      <c r="XDF19" s="97"/>
      <c r="XDG19" s="97"/>
      <c r="XDH19" s="97"/>
      <c r="XDI19" s="97"/>
      <c r="XDJ19" s="97"/>
      <c r="XDK19" s="97"/>
      <c r="XDL19" s="97"/>
      <c r="XDM19" s="97"/>
      <c r="XDN19" s="97"/>
      <c r="XDO19" s="97"/>
      <c r="XDP19" s="97"/>
      <c r="XDQ19" s="97"/>
      <c r="XDR19" s="97"/>
      <c r="XDS19" s="97"/>
      <c r="XDT19" s="97"/>
      <c r="XDU19" s="97"/>
      <c r="XDV19" s="97"/>
      <c r="XDW19" s="97"/>
      <c r="XDX19" s="97"/>
      <c r="XDY19" s="97"/>
      <c r="XDZ19" s="97"/>
      <c r="XEA19" s="97"/>
      <c r="XEB19" s="97"/>
      <c r="XEC19" s="97"/>
      <c r="XED19" s="97"/>
      <c r="XEE19" s="97"/>
      <c r="XEF19" s="97"/>
      <c r="XEG19" s="97"/>
      <c r="XEH19" s="97"/>
      <c r="XEI19" s="97"/>
      <c r="XEJ19" s="97"/>
    </row>
    <row r="20" spans="1:16364" x14ac:dyDescent="0.25">
      <c r="A20" s="121" t="s">
        <v>115</v>
      </c>
      <c r="B20" s="107" t="s">
        <v>1141</v>
      </c>
      <c r="C20" s="107">
        <v>1051</v>
      </c>
      <c r="D20" s="107" t="s">
        <v>1629</v>
      </c>
      <c r="E20" s="108">
        <v>2455</v>
      </c>
      <c r="F20" s="108" t="s">
        <v>16</v>
      </c>
      <c r="G20" s="132" t="s">
        <v>114</v>
      </c>
      <c r="H20" s="132" t="s">
        <v>1439</v>
      </c>
    </row>
    <row r="21" spans="1:16364" x14ac:dyDescent="0.25">
      <c r="A21" s="121" t="s">
        <v>115</v>
      </c>
      <c r="B21" s="107" t="s">
        <v>1370</v>
      </c>
      <c r="C21" s="107">
        <v>1052</v>
      </c>
      <c r="D21" s="107" t="s">
        <v>1630</v>
      </c>
      <c r="E21" s="108">
        <v>5146</v>
      </c>
      <c r="F21" s="108" t="s">
        <v>120</v>
      </c>
      <c r="G21" s="109" t="s">
        <v>1362</v>
      </c>
      <c r="H21" s="109" t="s">
        <v>1439</v>
      </c>
    </row>
    <row r="22" spans="1:16364" x14ac:dyDescent="0.25">
      <c r="A22" s="121" t="s">
        <v>115</v>
      </c>
      <c r="B22" s="107" t="s">
        <v>1141</v>
      </c>
      <c r="C22" s="107">
        <v>1053</v>
      </c>
      <c r="D22" s="107" t="s">
        <v>1631</v>
      </c>
      <c r="E22" s="108">
        <v>2047</v>
      </c>
      <c r="F22" s="108" t="s">
        <v>16</v>
      </c>
      <c r="G22" s="109" t="s">
        <v>114</v>
      </c>
      <c r="H22" s="109" t="s">
        <v>1439</v>
      </c>
    </row>
    <row r="23" spans="1:16364" x14ac:dyDescent="0.25">
      <c r="A23" s="121" t="s">
        <v>115</v>
      </c>
      <c r="B23" s="107" t="s">
        <v>1141</v>
      </c>
      <c r="C23" s="107">
        <v>1054</v>
      </c>
      <c r="D23" s="107" t="s">
        <v>1632</v>
      </c>
      <c r="E23" s="108">
        <v>2072</v>
      </c>
      <c r="F23" s="108" t="s">
        <v>16</v>
      </c>
      <c r="G23" s="109" t="s">
        <v>114</v>
      </c>
      <c r="H23" s="109" t="s">
        <v>1439</v>
      </c>
    </row>
    <row r="24" spans="1:16364" x14ac:dyDescent="0.25">
      <c r="A24" s="121" t="s">
        <v>115</v>
      </c>
      <c r="B24" s="107" t="s">
        <v>1438</v>
      </c>
      <c r="C24" s="107">
        <v>1056</v>
      </c>
      <c r="D24" s="107" t="s">
        <v>1633</v>
      </c>
      <c r="E24" s="108">
        <v>1931</v>
      </c>
      <c r="F24" s="108" t="s">
        <v>16</v>
      </c>
      <c r="G24" s="109" t="s">
        <v>114</v>
      </c>
      <c r="H24" s="109" t="s">
        <v>1439</v>
      </c>
    </row>
    <row r="25" spans="1:16364" x14ac:dyDescent="0.25">
      <c r="A25" s="121" t="s">
        <v>115</v>
      </c>
      <c r="B25" s="107" t="s">
        <v>1141</v>
      </c>
      <c r="C25" s="107">
        <v>1057</v>
      </c>
      <c r="D25" s="107" t="s">
        <v>1634</v>
      </c>
      <c r="E25" s="108">
        <v>912</v>
      </c>
      <c r="F25" s="108" t="s">
        <v>14</v>
      </c>
      <c r="G25" s="109" t="s">
        <v>1363</v>
      </c>
      <c r="H25" s="109" t="s">
        <v>1439</v>
      </c>
    </row>
    <row r="26" spans="1:16364" x14ac:dyDescent="0.25">
      <c r="A26" s="121" t="s">
        <v>115</v>
      </c>
      <c r="B26" s="107" t="s">
        <v>1141</v>
      </c>
      <c r="C26" s="107">
        <v>1058</v>
      </c>
      <c r="D26" s="107" t="s">
        <v>1636</v>
      </c>
      <c r="E26" s="108">
        <v>416</v>
      </c>
      <c r="F26" s="108" t="s">
        <v>12</v>
      </c>
      <c r="G26" s="109" t="s">
        <v>1363</v>
      </c>
      <c r="H26" s="109" t="s">
        <v>1439</v>
      </c>
    </row>
    <row r="27" spans="1:16364" x14ac:dyDescent="0.25">
      <c r="A27" s="121" t="s">
        <v>115</v>
      </c>
      <c r="B27" s="107" t="s">
        <v>1141</v>
      </c>
      <c r="C27" s="107">
        <v>1061</v>
      </c>
      <c r="D27" s="107" t="s">
        <v>1635</v>
      </c>
      <c r="E27" s="108">
        <v>970</v>
      </c>
      <c r="F27" s="108" t="s">
        <v>14</v>
      </c>
      <c r="G27" s="109" t="s">
        <v>1363</v>
      </c>
      <c r="H27" s="109" t="s">
        <v>1439</v>
      </c>
    </row>
    <row r="28" spans="1:16364" x14ac:dyDescent="0.25">
      <c r="A28" s="121" t="s">
        <v>115</v>
      </c>
      <c r="B28" s="107" t="s">
        <v>1141</v>
      </c>
      <c r="C28" s="107">
        <v>1062</v>
      </c>
      <c r="D28" s="107" t="s">
        <v>1637</v>
      </c>
      <c r="E28" s="108">
        <v>1720</v>
      </c>
      <c r="F28" s="108" t="s">
        <v>15</v>
      </c>
      <c r="G28" s="109" t="s">
        <v>114</v>
      </c>
      <c r="H28" s="109" t="s">
        <v>1439</v>
      </c>
    </row>
    <row r="29" spans="1:16364" x14ac:dyDescent="0.25">
      <c r="A29" s="121" t="s">
        <v>115</v>
      </c>
      <c r="B29" s="107" t="s">
        <v>1141</v>
      </c>
      <c r="C29" s="107">
        <v>1063</v>
      </c>
      <c r="D29" s="107" t="s">
        <v>1638</v>
      </c>
      <c r="E29" s="108">
        <v>1115</v>
      </c>
      <c r="F29" s="108" t="s">
        <v>14</v>
      </c>
      <c r="G29" s="109" t="s">
        <v>114</v>
      </c>
      <c r="H29" s="109" t="s">
        <v>1439</v>
      </c>
    </row>
    <row r="30" spans="1:16364" x14ac:dyDescent="0.25">
      <c r="A30" s="121" t="s">
        <v>115</v>
      </c>
      <c r="B30" s="107" t="s">
        <v>1141</v>
      </c>
      <c r="C30" s="107">
        <v>1065</v>
      </c>
      <c r="D30" s="107" t="s">
        <v>1639</v>
      </c>
      <c r="E30" s="108">
        <v>1661</v>
      </c>
      <c r="F30" s="108" t="s">
        <v>15</v>
      </c>
      <c r="G30" s="109" t="s">
        <v>114</v>
      </c>
      <c r="H30" s="109" t="s">
        <v>1439</v>
      </c>
    </row>
    <row r="31" spans="1:16364" x14ac:dyDescent="0.25">
      <c r="A31" s="121" t="s">
        <v>115</v>
      </c>
      <c r="B31" s="107" t="s">
        <v>1370</v>
      </c>
      <c r="C31" s="107">
        <v>1069</v>
      </c>
      <c r="D31" s="107" t="s">
        <v>1640</v>
      </c>
      <c r="E31" s="108">
        <v>2594</v>
      </c>
      <c r="F31" s="108" t="s">
        <v>16</v>
      </c>
      <c r="G31" s="109" t="s">
        <v>114</v>
      </c>
      <c r="H31" s="109" t="s">
        <v>1439</v>
      </c>
    </row>
    <row r="32" spans="1:16364" x14ac:dyDescent="0.25">
      <c r="A32" s="121" t="s">
        <v>115</v>
      </c>
      <c r="B32" s="107" t="s">
        <v>1141</v>
      </c>
      <c r="C32" s="107">
        <v>1070</v>
      </c>
      <c r="D32" s="107" t="s">
        <v>1641</v>
      </c>
      <c r="E32" s="108">
        <v>6598</v>
      </c>
      <c r="F32" s="108" t="s">
        <v>120</v>
      </c>
      <c r="G32" s="109" t="s">
        <v>1362</v>
      </c>
      <c r="H32" s="109" t="s">
        <v>1439</v>
      </c>
    </row>
    <row r="33" spans="1:8" x14ac:dyDescent="0.25">
      <c r="A33" s="121" t="s">
        <v>115</v>
      </c>
      <c r="B33" s="107" t="s">
        <v>1141</v>
      </c>
      <c r="C33" s="107">
        <v>1071</v>
      </c>
      <c r="D33" s="107" t="s">
        <v>1642</v>
      </c>
      <c r="E33" s="108">
        <v>2334</v>
      </c>
      <c r="F33" s="108" t="s">
        <v>16</v>
      </c>
      <c r="G33" s="109" t="s">
        <v>114</v>
      </c>
      <c r="H33" s="109" t="s">
        <v>1439</v>
      </c>
    </row>
    <row r="34" spans="1:8" x14ac:dyDescent="0.25">
      <c r="A34" s="121" t="s">
        <v>115</v>
      </c>
      <c r="B34" s="107" t="s">
        <v>1141</v>
      </c>
      <c r="C34" s="107">
        <v>1074</v>
      </c>
      <c r="D34" s="279" t="s">
        <v>1643</v>
      </c>
      <c r="E34" s="108">
        <v>648</v>
      </c>
      <c r="F34" s="108" t="s">
        <v>12</v>
      </c>
      <c r="G34" s="109" t="s">
        <v>1363</v>
      </c>
      <c r="H34" s="109" t="s">
        <v>1439</v>
      </c>
    </row>
    <row r="35" spans="1:8" x14ac:dyDescent="0.25">
      <c r="A35" s="121" t="s">
        <v>115</v>
      </c>
      <c r="B35" s="107" t="s">
        <v>1141</v>
      </c>
      <c r="C35" s="107">
        <v>1075</v>
      </c>
      <c r="D35" s="107" t="s">
        <v>1644</v>
      </c>
      <c r="E35" s="108">
        <v>2540</v>
      </c>
      <c r="F35" s="108" t="s">
        <v>16</v>
      </c>
      <c r="G35" s="109" t="s">
        <v>114</v>
      </c>
      <c r="H35" s="109" t="s">
        <v>1439</v>
      </c>
    </row>
    <row r="36" spans="1:8" x14ac:dyDescent="0.25">
      <c r="A36" s="121" t="s">
        <v>115</v>
      </c>
      <c r="B36" s="107" t="s">
        <v>178</v>
      </c>
      <c r="C36" s="107">
        <v>1076</v>
      </c>
      <c r="D36" s="107" t="s">
        <v>1645</v>
      </c>
      <c r="E36" s="108">
        <v>2666</v>
      </c>
      <c r="F36" s="108" t="s">
        <v>16</v>
      </c>
      <c r="G36" s="132" t="s">
        <v>114</v>
      </c>
      <c r="H36" s="132" t="s">
        <v>1439</v>
      </c>
    </row>
    <row r="37" spans="1:8" x14ac:dyDescent="0.25">
      <c r="A37" s="121" t="s">
        <v>115</v>
      </c>
      <c r="B37" s="107" t="s">
        <v>1141</v>
      </c>
      <c r="C37" s="132">
        <v>1077</v>
      </c>
      <c r="D37" s="107" t="s">
        <v>1646</v>
      </c>
      <c r="E37" s="108">
        <v>3894</v>
      </c>
      <c r="F37" s="108" t="s">
        <v>17</v>
      </c>
      <c r="G37" s="132" t="s">
        <v>114</v>
      </c>
      <c r="H37" s="132" t="s">
        <v>1439</v>
      </c>
    </row>
    <row r="38" spans="1:8" x14ac:dyDescent="0.25">
      <c r="A38" s="121" t="s">
        <v>115</v>
      </c>
      <c r="B38" s="107" t="s">
        <v>1141</v>
      </c>
      <c r="C38" s="107">
        <v>1078</v>
      </c>
      <c r="D38" s="279" t="s">
        <v>1647</v>
      </c>
      <c r="E38" s="108">
        <v>2337</v>
      </c>
      <c r="F38" s="108" t="s">
        <v>16</v>
      </c>
      <c r="G38" s="132" t="s">
        <v>114</v>
      </c>
      <c r="H38" s="132" t="s">
        <v>1439</v>
      </c>
    </row>
    <row r="39" spans="1:8" x14ac:dyDescent="0.25">
      <c r="A39" s="121" t="s">
        <v>115</v>
      </c>
      <c r="B39" s="107" t="s">
        <v>1369</v>
      </c>
      <c r="C39" s="107">
        <v>1079</v>
      </c>
      <c r="D39" s="107" t="s">
        <v>1648</v>
      </c>
      <c r="E39" s="108">
        <v>3569</v>
      </c>
      <c r="F39" s="108" t="s">
        <v>17</v>
      </c>
      <c r="G39" s="109" t="s">
        <v>114</v>
      </c>
      <c r="H39" s="109" t="s">
        <v>1439</v>
      </c>
    </row>
    <row r="40" spans="1:8" x14ac:dyDescent="0.25">
      <c r="A40" s="107" t="s">
        <v>115</v>
      </c>
      <c r="B40" s="107" t="s">
        <v>1295</v>
      </c>
      <c r="C40" s="107">
        <v>1084</v>
      </c>
      <c r="D40" s="107" t="s">
        <v>1651</v>
      </c>
      <c r="E40" s="108">
        <v>2000</v>
      </c>
      <c r="F40" s="107" t="s">
        <v>16</v>
      </c>
      <c r="G40" s="107" t="s">
        <v>114</v>
      </c>
      <c r="H40" s="107" t="s">
        <v>1439</v>
      </c>
    </row>
    <row r="41" spans="1:8" x14ac:dyDescent="0.25">
      <c r="A41" s="107" t="s">
        <v>115</v>
      </c>
      <c r="B41" s="107" t="s">
        <v>1141</v>
      </c>
      <c r="C41" s="107">
        <v>1087</v>
      </c>
      <c r="D41" s="279" t="s">
        <v>1649</v>
      </c>
      <c r="E41" s="206">
        <v>2310</v>
      </c>
      <c r="F41" s="107" t="s">
        <v>16</v>
      </c>
      <c r="G41" s="107" t="s">
        <v>114</v>
      </c>
      <c r="H41" s="107" t="s">
        <v>1439</v>
      </c>
    </row>
    <row r="42" spans="1:8" x14ac:dyDescent="0.25">
      <c r="A42" s="107" t="s">
        <v>115</v>
      </c>
      <c r="B42" s="107" t="s">
        <v>1141</v>
      </c>
      <c r="C42" s="107">
        <v>1088</v>
      </c>
      <c r="D42" s="107" t="s">
        <v>1650</v>
      </c>
      <c r="E42" s="206">
        <v>860</v>
      </c>
      <c r="F42" s="107" t="s">
        <v>14</v>
      </c>
      <c r="G42" s="109" t="s">
        <v>1363</v>
      </c>
      <c r="H42" s="107" t="s">
        <v>1439</v>
      </c>
    </row>
    <row r="43" spans="1:8" x14ac:dyDescent="0.25">
      <c r="A43" s="107" t="s">
        <v>115</v>
      </c>
      <c r="B43" s="107" t="s">
        <v>1141</v>
      </c>
      <c r="C43" s="107">
        <v>1093</v>
      </c>
      <c r="D43" s="107" t="s">
        <v>1652</v>
      </c>
      <c r="E43" s="108">
        <v>2456</v>
      </c>
      <c r="F43" s="108" t="s">
        <v>16</v>
      </c>
      <c r="G43" s="132" t="s">
        <v>114</v>
      </c>
      <c r="H43" s="132" t="s">
        <v>1439</v>
      </c>
    </row>
    <row r="44" spans="1:8" x14ac:dyDescent="0.25">
      <c r="A44" s="107" t="s">
        <v>115</v>
      </c>
      <c r="B44" s="107" t="s">
        <v>1141</v>
      </c>
      <c r="C44" s="107">
        <v>1096</v>
      </c>
      <c r="D44" s="107" t="s">
        <v>1653</v>
      </c>
      <c r="E44" s="206">
        <v>485</v>
      </c>
      <c r="F44" s="107" t="s">
        <v>12</v>
      </c>
      <c r="G44" s="109" t="s">
        <v>1363</v>
      </c>
      <c r="H44" s="107" t="s">
        <v>1439</v>
      </c>
    </row>
    <row r="45" spans="1:8" x14ac:dyDescent="0.25">
      <c r="A45" s="107" t="s">
        <v>115</v>
      </c>
      <c r="B45" s="107" t="s">
        <v>1141</v>
      </c>
      <c r="C45" s="107">
        <v>1097</v>
      </c>
      <c r="D45" s="107" t="s">
        <v>1654</v>
      </c>
      <c r="E45" s="108">
        <v>2042</v>
      </c>
      <c r="F45" s="107" t="s">
        <v>16</v>
      </c>
      <c r="G45" s="107" t="s">
        <v>114</v>
      </c>
      <c r="H45" s="107" t="s">
        <v>1439</v>
      </c>
    </row>
    <row r="46" spans="1:8" x14ac:dyDescent="0.25">
      <c r="A46" s="121" t="s">
        <v>115</v>
      </c>
      <c r="B46" s="107" t="s">
        <v>1141</v>
      </c>
      <c r="C46" s="107">
        <v>1098</v>
      </c>
      <c r="D46" s="107" t="s">
        <v>1655</v>
      </c>
      <c r="E46" s="108">
        <v>1905</v>
      </c>
      <c r="F46" s="108" t="s">
        <v>16</v>
      </c>
      <c r="G46" s="132" t="s">
        <v>114</v>
      </c>
      <c r="H46" s="107" t="s">
        <v>1439</v>
      </c>
    </row>
    <row r="47" spans="1:8" x14ac:dyDescent="0.25">
      <c r="A47" s="107" t="s">
        <v>115</v>
      </c>
      <c r="B47" s="107" t="s">
        <v>1141</v>
      </c>
      <c r="C47" s="107">
        <v>1099</v>
      </c>
      <c r="D47" s="107" t="s">
        <v>1656</v>
      </c>
      <c r="E47" s="206">
        <v>378</v>
      </c>
      <c r="F47" s="107" t="s">
        <v>12</v>
      </c>
      <c r="G47" s="109" t="s">
        <v>1363</v>
      </c>
      <c r="H47" s="107" t="s">
        <v>1439</v>
      </c>
    </row>
    <row r="48" spans="1:8" x14ac:dyDescent="0.25">
      <c r="A48" s="107" t="s">
        <v>115</v>
      </c>
      <c r="B48" s="107" t="s">
        <v>1295</v>
      </c>
      <c r="C48" s="107">
        <v>1102</v>
      </c>
      <c r="D48" s="107" t="s">
        <v>1657</v>
      </c>
      <c r="E48" s="206">
        <v>508</v>
      </c>
      <c r="F48" s="107" t="s">
        <v>12</v>
      </c>
      <c r="G48" s="109" t="s">
        <v>1363</v>
      </c>
      <c r="H48" s="107" t="s">
        <v>1439</v>
      </c>
    </row>
    <row r="49" spans="1:8" x14ac:dyDescent="0.25">
      <c r="A49" s="121" t="s">
        <v>115</v>
      </c>
      <c r="B49" s="107" t="s">
        <v>1141</v>
      </c>
      <c r="C49" s="107">
        <v>1103</v>
      </c>
      <c r="D49" s="107" t="s">
        <v>1658</v>
      </c>
      <c r="E49" s="108">
        <v>1403</v>
      </c>
      <c r="F49" s="108" t="s">
        <v>15</v>
      </c>
      <c r="G49" s="132" t="s">
        <v>114</v>
      </c>
      <c r="H49" s="107" t="s">
        <v>1439</v>
      </c>
    </row>
    <row r="50" spans="1:8" ht="30" x14ac:dyDescent="0.25">
      <c r="A50" s="121" t="s">
        <v>115</v>
      </c>
      <c r="B50" s="107" t="s">
        <v>1659</v>
      </c>
      <c r="C50" s="107">
        <v>1104</v>
      </c>
      <c r="D50" s="107" t="s">
        <v>1660</v>
      </c>
      <c r="E50" s="108">
        <v>2244</v>
      </c>
      <c r="F50" s="107" t="s">
        <v>16</v>
      </c>
      <c r="G50" s="132" t="s">
        <v>114</v>
      </c>
      <c r="H50" s="107" t="s">
        <v>1439</v>
      </c>
    </row>
    <row r="51" spans="1:8" x14ac:dyDescent="0.25">
      <c r="A51" s="107" t="s">
        <v>115</v>
      </c>
      <c r="B51" s="107" t="s">
        <v>1141</v>
      </c>
      <c r="C51" s="107">
        <v>1105</v>
      </c>
      <c r="D51" s="107" t="s">
        <v>1661</v>
      </c>
      <c r="E51" s="206">
        <v>6335</v>
      </c>
      <c r="F51" s="107" t="s">
        <v>120</v>
      </c>
      <c r="G51" s="109" t="s">
        <v>1362</v>
      </c>
      <c r="H51" s="107" t="s">
        <v>1439</v>
      </c>
    </row>
    <row r="52" spans="1:8" x14ac:dyDescent="0.25">
      <c r="A52" s="107" t="s">
        <v>115</v>
      </c>
      <c r="B52" s="107" t="s">
        <v>178</v>
      </c>
      <c r="C52" s="107">
        <v>1106</v>
      </c>
      <c r="D52" s="107" t="s">
        <v>1662</v>
      </c>
      <c r="E52" s="206">
        <v>2007</v>
      </c>
      <c r="F52" s="107" t="s">
        <v>16</v>
      </c>
      <c r="G52" s="107" t="s">
        <v>114</v>
      </c>
      <c r="H52" s="107" t="s">
        <v>1439</v>
      </c>
    </row>
    <row r="53" spans="1:8" x14ac:dyDescent="0.25">
      <c r="A53" s="107" t="s">
        <v>115</v>
      </c>
      <c r="B53" s="107" t="s">
        <v>1611</v>
      </c>
      <c r="C53" s="107">
        <v>1107</v>
      </c>
      <c r="D53" s="107" t="s">
        <v>1663</v>
      </c>
      <c r="E53" s="206">
        <v>1987</v>
      </c>
      <c r="F53" s="107" t="s">
        <v>16</v>
      </c>
      <c r="G53" s="107" t="s">
        <v>114</v>
      </c>
      <c r="H53" s="107" t="s">
        <v>1439</v>
      </c>
    </row>
    <row r="54" spans="1:8" x14ac:dyDescent="0.25">
      <c r="A54" s="107" t="s">
        <v>115</v>
      </c>
      <c r="B54" s="107" t="s">
        <v>1373</v>
      </c>
      <c r="C54" s="107">
        <v>1111</v>
      </c>
      <c r="D54" s="107" t="s">
        <v>1664</v>
      </c>
      <c r="E54" s="206">
        <v>388</v>
      </c>
      <c r="F54" s="107" t="s">
        <v>12</v>
      </c>
      <c r="G54" s="109" t="s">
        <v>1363</v>
      </c>
      <c r="H54" s="107" t="s">
        <v>1439</v>
      </c>
    </row>
    <row r="55" spans="1:8" x14ac:dyDescent="0.25">
      <c r="A55" s="133" t="s">
        <v>115</v>
      </c>
      <c r="B55" s="107" t="s">
        <v>1141</v>
      </c>
      <c r="C55" s="133">
        <v>1115</v>
      </c>
      <c r="D55" s="133" t="s">
        <v>1665</v>
      </c>
      <c r="E55" s="134">
        <v>634</v>
      </c>
      <c r="F55" s="134" t="s">
        <v>13</v>
      </c>
      <c r="G55" s="109" t="s">
        <v>1363</v>
      </c>
      <c r="H55" s="109" t="s">
        <v>1439</v>
      </c>
    </row>
    <row r="56" spans="1:8" x14ac:dyDescent="0.25">
      <c r="A56" s="107" t="s">
        <v>115</v>
      </c>
      <c r="B56" s="107" t="s">
        <v>1141</v>
      </c>
      <c r="C56" s="107">
        <v>1117</v>
      </c>
      <c r="D56" s="107" t="s">
        <v>1666</v>
      </c>
      <c r="E56" s="206">
        <v>456</v>
      </c>
      <c r="F56" s="107" t="s">
        <v>12</v>
      </c>
      <c r="G56" s="109" t="s">
        <v>1363</v>
      </c>
      <c r="H56" s="107" t="s">
        <v>1439</v>
      </c>
    </row>
    <row r="57" spans="1:8" x14ac:dyDescent="0.25">
      <c r="A57" s="121" t="s">
        <v>115</v>
      </c>
      <c r="B57" s="107" t="s">
        <v>1372</v>
      </c>
      <c r="C57" s="132">
        <v>1119</v>
      </c>
      <c r="D57" s="107" t="s">
        <v>1667</v>
      </c>
      <c r="E57" s="108">
        <v>1710</v>
      </c>
      <c r="F57" s="108" t="s">
        <v>15</v>
      </c>
      <c r="G57" s="132" t="s">
        <v>114</v>
      </c>
      <c r="H57" s="107" t="s">
        <v>1439</v>
      </c>
    </row>
    <row r="58" spans="1:8" x14ac:dyDescent="0.25">
      <c r="A58" s="121" t="s">
        <v>115</v>
      </c>
      <c r="B58" s="107" t="s">
        <v>1141</v>
      </c>
      <c r="C58" s="107">
        <v>1121</v>
      </c>
      <c r="D58" s="107" t="s">
        <v>1668</v>
      </c>
      <c r="E58" s="108">
        <v>584</v>
      </c>
      <c r="F58" s="108" t="s">
        <v>13</v>
      </c>
      <c r="G58" s="109" t="s">
        <v>1363</v>
      </c>
      <c r="H58" s="109" t="s">
        <v>1439</v>
      </c>
    </row>
    <row r="59" spans="1:8" x14ac:dyDescent="0.25">
      <c r="A59" s="121" t="s">
        <v>115</v>
      </c>
      <c r="B59" s="107" t="s">
        <v>1141</v>
      </c>
      <c r="C59" s="107">
        <v>7012</v>
      </c>
      <c r="D59" s="107" t="s">
        <v>1669</v>
      </c>
      <c r="E59" s="108">
        <v>900</v>
      </c>
      <c r="F59" s="107" t="s">
        <v>14</v>
      </c>
      <c r="G59" s="109" t="s">
        <v>1363</v>
      </c>
      <c r="H59" s="132" t="s">
        <v>1439</v>
      </c>
    </row>
    <row r="60" spans="1:8" x14ac:dyDescent="0.25">
      <c r="A60" s="121" t="s">
        <v>115</v>
      </c>
      <c r="B60" s="107" t="s">
        <v>1141</v>
      </c>
      <c r="C60" s="107">
        <v>7013</v>
      </c>
      <c r="D60" s="107" t="s">
        <v>1670</v>
      </c>
      <c r="E60" s="108">
        <v>738</v>
      </c>
      <c r="F60" s="108" t="s">
        <v>13</v>
      </c>
      <c r="G60" s="109" t="s">
        <v>1363</v>
      </c>
      <c r="H60" s="132" t="s">
        <v>1439</v>
      </c>
    </row>
    <row r="61" spans="1:8" x14ac:dyDescent="0.25">
      <c r="A61" s="121" t="s">
        <v>115</v>
      </c>
      <c r="B61" s="107" t="s">
        <v>1141</v>
      </c>
      <c r="C61" s="132">
        <v>7014</v>
      </c>
      <c r="D61" s="107" t="s">
        <v>1671</v>
      </c>
      <c r="E61" s="108">
        <v>1114</v>
      </c>
      <c r="F61" s="108" t="s">
        <v>14</v>
      </c>
      <c r="G61" s="132" t="s">
        <v>114</v>
      </c>
      <c r="H61" s="132" t="s">
        <v>1439</v>
      </c>
    </row>
    <row r="62" spans="1:8" x14ac:dyDescent="0.25">
      <c r="A62" s="121" t="s">
        <v>115</v>
      </c>
      <c r="B62" s="107" t="s">
        <v>1141</v>
      </c>
      <c r="C62" s="132">
        <v>7015</v>
      </c>
      <c r="D62" s="107" t="s">
        <v>1672</v>
      </c>
      <c r="E62" s="108">
        <v>559.29999999999995</v>
      </c>
      <c r="F62" s="108" t="s">
        <v>13</v>
      </c>
      <c r="G62" s="109" t="s">
        <v>1363</v>
      </c>
      <c r="H62" s="132" t="s">
        <v>1439</v>
      </c>
    </row>
    <row r="63" spans="1:8" x14ac:dyDescent="0.25">
      <c r="A63" s="121" t="s">
        <v>115</v>
      </c>
      <c r="B63" s="107" t="s">
        <v>1141</v>
      </c>
      <c r="C63" s="132">
        <v>7016</v>
      </c>
      <c r="D63" s="107" t="s">
        <v>1673</v>
      </c>
      <c r="E63" s="108">
        <v>487.16</v>
      </c>
      <c r="F63" s="108" t="s">
        <v>12</v>
      </c>
      <c r="G63" s="109" t="s">
        <v>1363</v>
      </c>
      <c r="H63" s="132" t="s">
        <v>1439</v>
      </c>
    </row>
    <row r="64" spans="1:8" x14ac:dyDescent="0.25">
      <c r="A64" s="121" t="s">
        <v>115</v>
      </c>
      <c r="B64" s="107" t="s">
        <v>1141</v>
      </c>
      <c r="C64" s="132">
        <v>7017</v>
      </c>
      <c r="D64" s="107" t="s">
        <v>1674</v>
      </c>
      <c r="E64" s="136">
        <v>436</v>
      </c>
      <c r="F64" s="108" t="s">
        <v>12</v>
      </c>
      <c r="G64" s="109" t="s">
        <v>1363</v>
      </c>
      <c r="H64" s="132" t="s">
        <v>1439</v>
      </c>
    </row>
    <row r="65" spans="1:8" ht="30" x14ac:dyDescent="0.25">
      <c r="A65" s="121" t="s">
        <v>115</v>
      </c>
      <c r="B65" s="107" t="s">
        <v>1676</v>
      </c>
      <c r="C65" s="132">
        <v>7018</v>
      </c>
      <c r="D65" s="107" t="s">
        <v>1675</v>
      </c>
      <c r="E65" s="136">
        <v>1804</v>
      </c>
      <c r="F65" s="108" t="s">
        <v>16</v>
      </c>
      <c r="G65" s="132" t="s">
        <v>114</v>
      </c>
      <c r="H65" s="132" t="s">
        <v>1439</v>
      </c>
    </row>
    <row r="66" spans="1:8" x14ac:dyDescent="0.25">
      <c r="A66" s="121" t="s">
        <v>115</v>
      </c>
      <c r="B66" s="107" t="s">
        <v>1141</v>
      </c>
      <c r="C66" s="132">
        <v>7019</v>
      </c>
      <c r="D66" s="107" t="s">
        <v>1677</v>
      </c>
      <c r="E66" s="136">
        <v>2354</v>
      </c>
      <c r="F66" s="108" t="s">
        <v>16</v>
      </c>
      <c r="G66" s="132" t="s">
        <v>114</v>
      </c>
      <c r="H66" s="132" t="s">
        <v>1439</v>
      </c>
    </row>
    <row r="67" spans="1:8" x14ac:dyDescent="0.25">
      <c r="A67" s="121" t="s">
        <v>115</v>
      </c>
      <c r="B67" s="107" t="s">
        <v>1141</v>
      </c>
      <c r="C67" s="132">
        <v>7020</v>
      </c>
      <c r="D67" s="107" t="s">
        <v>1678</v>
      </c>
      <c r="E67" s="108">
        <v>750</v>
      </c>
      <c r="F67" s="107" t="s">
        <v>14</v>
      </c>
      <c r="G67" s="109" t="s">
        <v>1363</v>
      </c>
      <c r="H67" s="132" t="s">
        <v>1439</v>
      </c>
    </row>
    <row r="68" spans="1:8" x14ac:dyDescent="0.25">
      <c r="A68" s="121" t="s">
        <v>115</v>
      </c>
      <c r="B68" s="107" t="s">
        <v>1141</v>
      </c>
      <c r="C68" s="132">
        <v>7021</v>
      </c>
      <c r="D68" s="107" t="s">
        <v>1298</v>
      </c>
      <c r="E68" s="136">
        <v>583</v>
      </c>
      <c r="F68" s="108" t="s">
        <v>13</v>
      </c>
      <c r="G68" s="109" t="s">
        <v>1363</v>
      </c>
      <c r="H68" s="132" t="s">
        <v>1439</v>
      </c>
    </row>
    <row r="69" spans="1:8" x14ac:dyDescent="0.25">
      <c r="A69" s="121" t="s">
        <v>115</v>
      </c>
      <c r="B69" s="107" t="s">
        <v>1141</v>
      </c>
      <c r="C69" s="132">
        <v>7022</v>
      </c>
      <c r="D69" s="107" t="s">
        <v>1679</v>
      </c>
      <c r="E69" s="108">
        <v>1063</v>
      </c>
      <c r="F69" s="107" t="s">
        <v>14</v>
      </c>
      <c r="G69" s="132" t="s">
        <v>114</v>
      </c>
      <c r="H69" s="132" t="s">
        <v>1439</v>
      </c>
    </row>
    <row r="70" spans="1:8" x14ac:dyDescent="0.25">
      <c r="A70" s="121" t="s">
        <v>115</v>
      </c>
      <c r="B70" s="107" t="s">
        <v>1141</v>
      </c>
      <c r="C70" s="132">
        <v>7023</v>
      </c>
      <c r="D70" s="107" t="s">
        <v>1680</v>
      </c>
      <c r="E70" s="108">
        <v>546</v>
      </c>
      <c r="F70" s="107" t="s">
        <v>12</v>
      </c>
      <c r="G70" s="109" t="s">
        <v>1363</v>
      </c>
      <c r="H70" s="132" t="s">
        <v>1439</v>
      </c>
    </row>
    <row r="71" spans="1:8" x14ac:dyDescent="0.25">
      <c r="A71" s="121" t="s">
        <v>115</v>
      </c>
      <c r="B71" s="107" t="s">
        <v>1141</v>
      </c>
      <c r="C71" s="132">
        <v>7024</v>
      </c>
      <c r="D71" s="107" t="s">
        <v>1681</v>
      </c>
      <c r="E71" s="108">
        <v>1596</v>
      </c>
      <c r="F71" s="107" t="s">
        <v>15</v>
      </c>
      <c r="G71" s="132" t="s">
        <v>114</v>
      </c>
      <c r="H71" s="132" t="s">
        <v>1439</v>
      </c>
    </row>
    <row r="72" spans="1:8" x14ac:dyDescent="0.25">
      <c r="A72" s="121" t="s">
        <v>115</v>
      </c>
      <c r="B72" s="107" t="s">
        <v>1371</v>
      </c>
      <c r="C72" s="132">
        <v>7025</v>
      </c>
      <c r="D72" s="107" t="s">
        <v>1682</v>
      </c>
      <c r="E72" s="108">
        <v>850</v>
      </c>
      <c r="F72" s="107" t="s">
        <v>14</v>
      </c>
      <c r="G72" s="109" t="s">
        <v>1363</v>
      </c>
      <c r="H72" s="132" t="s">
        <v>1439</v>
      </c>
    </row>
    <row r="73" spans="1:8" s="63" customFormat="1" x14ac:dyDescent="0.25">
      <c r="A73" s="121" t="s">
        <v>115</v>
      </c>
      <c r="B73" s="107" t="s">
        <v>1141</v>
      </c>
      <c r="C73" s="132">
        <v>7026</v>
      </c>
      <c r="D73" s="107" t="s">
        <v>1695</v>
      </c>
      <c r="E73" s="108">
        <v>600</v>
      </c>
      <c r="F73" s="108" t="s">
        <v>13</v>
      </c>
      <c r="G73" s="109" t="s">
        <v>1363</v>
      </c>
      <c r="H73" s="132" t="s">
        <v>1439</v>
      </c>
    </row>
    <row r="74" spans="1:8" x14ac:dyDescent="0.25">
      <c r="A74" s="121" t="s">
        <v>115</v>
      </c>
      <c r="B74" s="107" t="s">
        <v>1141</v>
      </c>
      <c r="C74" s="132">
        <v>7027</v>
      </c>
      <c r="D74" s="107" t="s">
        <v>1683</v>
      </c>
      <c r="E74" s="108">
        <v>752</v>
      </c>
      <c r="F74" s="108" t="s">
        <v>13</v>
      </c>
      <c r="G74" s="109" t="s">
        <v>1363</v>
      </c>
      <c r="H74" s="132" t="s">
        <v>1439</v>
      </c>
    </row>
    <row r="75" spans="1:8" x14ac:dyDescent="0.25">
      <c r="A75" s="121" t="s">
        <v>115</v>
      </c>
      <c r="B75" s="107" t="s">
        <v>1141</v>
      </c>
      <c r="C75" s="132">
        <v>7028</v>
      </c>
      <c r="D75" s="107" t="s">
        <v>1684</v>
      </c>
      <c r="E75" s="108">
        <v>943</v>
      </c>
      <c r="F75" s="108" t="s">
        <v>14</v>
      </c>
      <c r="G75" s="109" t="s">
        <v>1363</v>
      </c>
      <c r="H75" s="132" t="s">
        <v>1439</v>
      </c>
    </row>
    <row r="76" spans="1:8" x14ac:dyDescent="0.25">
      <c r="A76" s="135" t="s">
        <v>115</v>
      </c>
      <c r="B76" s="107" t="s">
        <v>1141</v>
      </c>
      <c r="C76" s="109">
        <v>7029</v>
      </c>
      <c r="D76" s="133" t="s">
        <v>1685</v>
      </c>
      <c r="E76" s="134">
        <v>672</v>
      </c>
      <c r="F76" s="134" t="s">
        <v>13</v>
      </c>
      <c r="G76" s="109" t="s">
        <v>1363</v>
      </c>
      <c r="H76" s="109" t="s">
        <v>1439</v>
      </c>
    </row>
    <row r="77" spans="1:8" ht="30" x14ac:dyDescent="0.25">
      <c r="A77" s="135" t="s">
        <v>115</v>
      </c>
      <c r="B77" s="107" t="s">
        <v>1141</v>
      </c>
      <c r="C77" s="109">
        <v>7030</v>
      </c>
      <c r="D77" s="133" t="s">
        <v>1686</v>
      </c>
      <c r="E77" s="134">
        <v>765</v>
      </c>
      <c r="F77" s="134" t="s">
        <v>14</v>
      </c>
      <c r="G77" s="109" t="s">
        <v>1363</v>
      </c>
      <c r="H77" s="109" t="s">
        <v>1439</v>
      </c>
    </row>
    <row r="78" spans="1:8" x14ac:dyDescent="0.25">
      <c r="A78" s="135" t="s">
        <v>115</v>
      </c>
      <c r="B78" s="107" t="s">
        <v>1141</v>
      </c>
      <c r="C78" s="109">
        <v>7031</v>
      </c>
      <c r="D78" s="133" t="s">
        <v>1687</v>
      </c>
      <c r="E78" s="134">
        <v>1016</v>
      </c>
      <c r="F78" s="134" t="s">
        <v>15</v>
      </c>
      <c r="G78" s="109" t="s">
        <v>114</v>
      </c>
      <c r="H78" s="109" t="s">
        <v>1439</v>
      </c>
    </row>
    <row r="79" spans="1:8" x14ac:dyDescent="0.25">
      <c r="A79" s="135" t="s">
        <v>115</v>
      </c>
      <c r="B79" s="107" t="s">
        <v>1141</v>
      </c>
      <c r="C79" s="109">
        <v>7032</v>
      </c>
      <c r="D79" s="133" t="s">
        <v>1688</v>
      </c>
      <c r="E79" s="134">
        <v>429</v>
      </c>
      <c r="F79" s="134" t="s">
        <v>12</v>
      </c>
      <c r="G79" s="109" t="s">
        <v>1363</v>
      </c>
      <c r="H79" s="109" t="s">
        <v>1439</v>
      </c>
    </row>
    <row r="80" spans="1:8" x14ac:dyDescent="0.25">
      <c r="A80" s="135" t="s">
        <v>115</v>
      </c>
      <c r="B80" s="107" t="s">
        <v>1295</v>
      </c>
      <c r="C80" s="109">
        <v>7033</v>
      </c>
      <c r="D80" s="133" t="s">
        <v>1689</v>
      </c>
      <c r="E80" s="134">
        <v>665</v>
      </c>
      <c r="F80" s="134" t="s">
        <v>13</v>
      </c>
      <c r="G80" s="109" t="s">
        <v>1363</v>
      </c>
      <c r="H80" s="109" t="s">
        <v>1439</v>
      </c>
    </row>
    <row r="81" spans="1:8" x14ac:dyDescent="0.25">
      <c r="A81" s="121" t="s">
        <v>115</v>
      </c>
      <c r="B81" s="107" t="s">
        <v>1141</v>
      </c>
      <c r="C81" s="132">
        <v>7035</v>
      </c>
      <c r="D81" s="107" t="s">
        <v>1690</v>
      </c>
      <c r="E81" s="108">
        <v>803</v>
      </c>
      <c r="F81" s="108" t="s">
        <v>14</v>
      </c>
      <c r="G81" s="109" t="s">
        <v>1363</v>
      </c>
      <c r="H81" s="132" t="s">
        <v>1439</v>
      </c>
    </row>
    <row r="82" spans="1:8" x14ac:dyDescent="0.25">
      <c r="A82" s="135" t="s">
        <v>115</v>
      </c>
      <c r="B82" s="107" t="s">
        <v>1141</v>
      </c>
      <c r="C82" s="109">
        <v>7036</v>
      </c>
      <c r="D82" s="133" t="s">
        <v>1691</v>
      </c>
      <c r="E82" s="134">
        <v>2157</v>
      </c>
      <c r="F82" s="134" t="s">
        <v>16</v>
      </c>
      <c r="G82" s="109" t="s">
        <v>114</v>
      </c>
      <c r="H82" s="109" t="s">
        <v>1439</v>
      </c>
    </row>
    <row r="83" spans="1:8" x14ac:dyDescent="0.25">
      <c r="A83" s="121" t="s">
        <v>115</v>
      </c>
      <c r="B83" s="107" t="s">
        <v>1141</v>
      </c>
      <c r="C83" s="132">
        <v>7037</v>
      </c>
      <c r="D83" s="107" t="s">
        <v>1692</v>
      </c>
      <c r="E83" s="108">
        <v>761</v>
      </c>
      <c r="F83" s="108" t="s">
        <v>14</v>
      </c>
      <c r="G83" s="109" t="s">
        <v>1363</v>
      </c>
      <c r="H83" s="132" t="s">
        <v>1439</v>
      </c>
    </row>
    <row r="84" spans="1:8" x14ac:dyDescent="0.25">
      <c r="A84" s="121" t="s">
        <v>115</v>
      </c>
      <c r="B84" s="107" t="s">
        <v>1141</v>
      </c>
      <c r="C84" s="132">
        <v>7043</v>
      </c>
      <c r="D84" s="107" t="s">
        <v>1693</v>
      </c>
      <c r="E84" s="108">
        <v>764</v>
      </c>
      <c r="F84" s="108" t="s">
        <v>14</v>
      </c>
      <c r="G84" s="109" t="s">
        <v>1363</v>
      </c>
      <c r="H84" s="132" t="s">
        <v>1439</v>
      </c>
    </row>
    <row r="85" spans="1:8" x14ac:dyDescent="0.25">
      <c r="A85" s="121" t="s">
        <v>115</v>
      </c>
      <c r="B85" s="107" t="s">
        <v>1141</v>
      </c>
      <c r="C85" s="132">
        <v>7046</v>
      </c>
      <c r="D85" s="107" t="s">
        <v>1694</v>
      </c>
      <c r="E85" s="108">
        <v>1351</v>
      </c>
      <c r="F85" s="108" t="s">
        <v>15</v>
      </c>
      <c r="G85" s="107" t="s">
        <v>114</v>
      </c>
      <c r="H85" s="132" t="s">
        <v>1439</v>
      </c>
    </row>
  </sheetData>
  <autoFilter ref="A2:H85"/>
  <mergeCells count="1">
    <mergeCell ref="J7:Q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5"/>
  <sheetViews>
    <sheetView workbookViewId="0">
      <selection activeCell="I18" sqref="I18"/>
    </sheetView>
  </sheetViews>
  <sheetFormatPr defaultRowHeight="15" x14ac:dyDescent="0.25"/>
  <cols>
    <col min="1" max="1" width="78.140625" customWidth="1"/>
  </cols>
  <sheetData>
    <row r="2" spans="1:1" ht="21" x14ac:dyDescent="0.35">
      <c r="A2" s="125" t="s">
        <v>1448</v>
      </c>
    </row>
    <row r="4" spans="1:1" ht="15.75" x14ac:dyDescent="0.25">
      <c r="A4" s="98" t="s">
        <v>1449</v>
      </c>
    </row>
    <row r="5" spans="1:1" ht="9" customHeight="1" x14ac:dyDescent="0.25">
      <c r="A5" s="98"/>
    </row>
    <row r="6" spans="1:1" ht="15.75" x14ac:dyDescent="0.25">
      <c r="A6" s="99" t="s">
        <v>116</v>
      </c>
    </row>
    <row r="7" spans="1:1" x14ac:dyDescent="0.25">
      <c r="A7" s="100" t="s">
        <v>1452</v>
      </c>
    </row>
    <row r="8" spans="1:1" ht="15.75" x14ac:dyDescent="0.25">
      <c r="A8" s="101" t="s">
        <v>1474</v>
      </c>
    </row>
    <row r="9" spans="1:1" ht="15.75" x14ac:dyDescent="0.25">
      <c r="A9" s="33" t="s">
        <v>1461</v>
      </c>
    </row>
    <row r="10" spans="1:1" x14ac:dyDescent="0.25">
      <c r="A10" s="102" t="s">
        <v>117</v>
      </c>
    </row>
    <row r="11" spans="1:1" ht="15.75" x14ac:dyDescent="0.25">
      <c r="A11" s="33"/>
    </row>
    <row r="12" spans="1:1" ht="15.75" x14ac:dyDescent="0.25">
      <c r="A12" s="99" t="s">
        <v>1450</v>
      </c>
    </row>
    <row r="13" spans="1:1" x14ac:dyDescent="0.25">
      <c r="A13" s="100" t="s">
        <v>1451</v>
      </c>
    </row>
    <row r="14" spans="1:1" ht="15.75" x14ac:dyDescent="0.25">
      <c r="A14" s="101" t="s">
        <v>1453</v>
      </c>
    </row>
    <row r="15" spans="1:1" ht="15.75" x14ac:dyDescent="0.25">
      <c r="A15" s="101" t="s">
        <v>1454</v>
      </c>
    </row>
    <row r="16" spans="1:1" ht="15.75" x14ac:dyDescent="0.25">
      <c r="A16" s="101" t="s">
        <v>1455</v>
      </c>
    </row>
    <row r="17" spans="1:2" ht="15.75" x14ac:dyDescent="0.25">
      <c r="A17" s="101" t="s">
        <v>1456</v>
      </c>
    </row>
    <row r="18" spans="1:2" ht="15.75" x14ac:dyDescent="0.25">
      <c r="A18" s="33" t="s">
        <v>118</v>
      </c>
    </row>
    <row r="19" spans="1:2" x14ac:dyDescent="0.25">
      <c r="A19" s="102" t="s">
        <v>132</v>
      </c>
    </row>
    <row r="20" spans="1:2" ht="15.75" x14ac:dyDescent="0.25">
      <c r="A20" s="103"/>
    </row>
    <row r="21" spans="1:2" ht="15.75" x14ac:dyDescent="0.25">
      <c r="A21" s="99" t="s">
        <v>1458</v>
      </c>
    </row>
    <row r="22" spans="1:2" x14ac:dyDescent="0.25">
      <c r="A22" s="100" t="s">
        <v>1457</v>
      </c>
    </row>
    <row r="23" spans="1:2" ht="15.75" x14ac:dyDescent="0.25">
      <c r="A23" s="197" t="s">
        <v>1459</v>
      </c>
    </row>
    <row r="24" spans="1:2" ht="15.75" x14ac:dyDescent="0.25">
      <c r="A24" s="33" t="s">
        <v>1460</v>
      </c>
    </row>
    <row r="25" spans="1:2" ht="15.75" x14ac:dyDescent="0.25">
      <c r="A25" s="102" t="s">
        <v>1462</v>
      </c>
      <c r="B25" s="103"/>
    </row>
    <row r="26" spans="1:2" ht="15.75" x14ac:dyDescent="0.25">
      <c r="A26" s="103"/>
    </row>
    <row r="27" spans="1:2" ht="15.75" x14ac:dyDescent="0.25">
      <c r="A27" s="99" t="s">
        <v>6</v>
      </c>
    </row>
    <row r="28" spans="1:2" x14ac:dyDescent="0.25">
      <c r="A28" s="100" t="s">
        <v>1251</v>
      </c>
    </row>
    <row r="29" spans="1:2" x14ac:dyDescent="0.25">
      <c r="A29" s="102" t="s">
        <v>133</v>
      </c>
    </row>
    <row r="31" spans="1:2" ht="15.75" x14ac:dyDescent="0.25">
      <c r="A31" s="99" t="s">
        <v>1552</v>
      </c>
    </row>
    <row r="32" spans="1:2" x14ac:dyDescent="0.25">
      <c r="A32" s="100" t="s">
        <v>1553</v>
      </c>
    </row>
    <row r="33" spans="1:1" ht="15.75" x14ac:dyDescent="0.25">
      <c r="A33" s="197" t="s">
        <v>1554</v>
      </c>
    </row>
    <row r="34" spans="1:1" ht="15.75" x14ac:dyDescent="0.25">
      <c r="A34" s="33" t="s">
        <v>1555</v>
      </c>
    </row>
    <row r="35" spans="1:1" x14ac:dyDescent="0.25">
      <c r="A35" s="102" t="s">
        <v>1462</v>
      </c>
    </row>
  </sheetData>
  <hyperlinks>
    <hyperlink ref="A29" r:id="rId1"/>
    <hyperlink ref="A10" r:id="rId2" display="mailto:Tatyana.Bulat@novus.com.ua"/>
    <hyperlink ref="A19" r:id="rId3"/>
    <hyperlink ref="A25" r:id="rId4"/>
    <hyperlink ref="A35" r:id="rId5"/>
  </hyperlinks>
  <pageMargins left="0.7" right="0.7" top="0.75" bottom="0.75" header="0.3" footer="0.3"/>
  <pageSetup paperSize="9"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zoomScale="70" zoomScaleNormal="70" workbookViewId="0">
      <selection activeCell="K33" sqref="K33"/>
    </sheetView>
  </sheetViews>
  <sheetFormatPr defaultColWidth="9.140625" defaultRowHeight="15.75" x14ac:dyDescent="0.25"/>
  <cols>
    <col min="1" max="1" width="29" style="1" customWidth="1"/>
    <col min="2" max="2" width="27.140625" style="1" customWidth="1"/>
    <col min="3" max="4" width="16" style="32" customWidth="1"/>
    <col min="5" max="5" width="11.7109375" style="1" customWidth="1"/>
    <col min="6" max="6" width="26.5703125" style="1" customWidth="1"/>
    <col min="7" max="7" width="19.140625" style="1" customWidth="1"/>
    <col min="8" max="16384" width="9.140625" style="1"/>
  </cols>
  <sheetData>
    <row r="1" spans="1:11" s="30" customFormat="1" ht="19.5" x14ac:dyDescent="0.3">
      <c r="A1" s="28" t="s">
        <v>1255</v>
      </c>
      <c r="B1" s="28"/>
      <c r="C1" s="29"/>
      <c r="D1" s="29"/>
    </row>
    <row r="3" spans="1:11" x14ac:dyDescent="0.25">
      <c r="A3" s="31" t="s">
        <v>1256</v>
      </c>
    </row>
    <row r="4" spans="1:11" ht="57" customHeight="1" x14ac:dyDescent="0.25">
      <c r="A4" s="285" t="s">
        <v>1257</v>
      </c>
      <c r="B4" s="285"/>
      <c r="C4" s="285"/>
      <c r="D4" s="285"/>
      <c r="E4" s="285"/>
      <c r="F4" s="285"/>
      <c r="G4" s="285"/>
      <c r="H4" s="285"/>
      <c r="I4" s="285"/>
      <c r="J4" s="285"/>
      <c r="K4" s="285"/>
    </row>
    <row r="5" spans="1:11" x14ac:dyDescent="0.25">
      <c r="A5" s="33" t="s">
        <v>1258</v>
      </c>
    </row>
    <row r="6" spans="1:11" x14ac:dyDescent="0.25">
      <c r="A6" s="33" t="s">
        <v>1259</v>
      </c>
    </row>
    <row r="7" spans="1:11" ht="52.5" customHeight="1" x14ac:dyDescent="0.25">
      <c r="A7" s="286" t="s">
        <v>1260</v>
      </c>
      <c r="B7" s="286"/>
      <c r="C7" s="286"/>
      <c r="D7" s="286"/>
      <c r="E7" s="286"/>
      <c r="F7" s="286"/>
    </row>
    <row r="8" spans="1:11" ht="78.599999999999994" customHeight="1" x14ac:dyDescent="0.25">
      <c r="A8" s="285" t="s">
        <v>1261</v>
      </c>
      <c r="B8" s="285"/>
      <c r="C8" s="285"/>
      <c r="D8" s="285"/>
      <c r="E8" s="285"/>
      <c r="F8" s="285"/>
      <c r="G8" s="285"/>
    </row>
    <row r="9" spans="1:11" ht="25.5" customHeight="1" x14ac:dyDescent="0.25">
      <c r="A9" s="111" t="s">
        <v>1262</v>
      </c>
      <c r="B9" s="110"/>
      <c r="C9" s="110"/>
      <c r="D9" s="110"/>
      <c r="E9" s="110"/>
      <c r="F9" s="110"/>
    </row>
    <row r="10" spans="1:11" ht="63.75" customHeight="1" x14ac:dyDescent="0.25">
      <c r="A10" s="285" t="s">
        <v>1263</v>
      </c>
      <c r="B10" s="285"/>
      <c r="C10" s="285"/>
      <c r="D10" s="285"/>
      <c r="E10" s="285"/>
      <c r="F10" s="285"/>
    </row>
    <row r="11" spans="1:11" ht="78.75" customHeight="1" x14ac:dyDescent="0.25">
      <c r="A11" s="285" t="s">
        <v>1264</v>
      </c>
      <c r="B11" s="285"/>
      <c r="C11" s="285"/>
      <c r="D11" s="285"/>
      <c r="E11" s="285"/>
      <c r="F11" s="285"/>
    </row>
    <row r="12" spans="1:11" ht="18.75" x14ac:dyDescent="0.25">
      <c r="A12" s="285" t="s">
        <v>1265</v>
      </c>
      <c r="B12" s="285"/>
      <c r="C12" s="285"/>
      <c r="D12" s="285"/>
      <c r="E12" s="285"/>
      <c r="F12" s="285"/>
    </row>
    <row r="13" spans="1:11" x14ac:dyDescent="0.25">
      <c r="A13" s="33" t="s">
        <v>1266</v>
      </c>
    </row>
    <row r="14" spans="1:11" x14ac:dyDescent="0.25">
      <c r="A14" s="33" t="s">
        <v>1267</v>
      </c>
    </row>
    <row r="15" spans="1:11" x14ac:dyDescent="0.25">
      <c r="A15" s="33" t="s">
        <v>1268</v>
      </c>
    </row>
    <row r="16" spans="1:11" x14ac:dyDescent="0.25">
      <c r="A16" s="33" t="s">
        <v>1269</v>
      </c>
    </row>
    <row r="17" spans="1:7" x14ac:dyDescent="0.25">
      <c r="A17" s="34" t="s">
        <v>1270</v>
      </c>
    </row>
    <row r="18" spans="1:7" x14ac:dyDescent="0.25">
      <c r="A18" s="34"/>
    </row>
    <row r="19" spans="1:7" ht="22.5" x14ac:dyDescent="0.25">
      <c r="A19" s="111" t="s">
        <v>1262</v>
      </c>
    </row>
    <row r="20" spans="1:7" x14ac:dyDescent="0.25">
      <c r="A20" s="34"/>
    </row>
    <row r="21" spans="1:7" ht="18.75" x14ac:dyDescent="0.25">
      <c r="A21" s="173" t="s">
        <v>1271</v>
      </c>
      <c r="B21" s="174"/>
      <c r="C21" s="175"/>
      <c r="D21" s="175"/>
    </row>
    <row r="22" spans="1:7" x14ac:dyDescent="0.25">
      <c r="A22" s="34"/>
    </row>
    <row r="23" spans="1:7" x14ac:dyDescent="0.25">
      <c r="A23" s="33"/>
    </row>
    <row r="24" spans="1:7" s="36" customFormat="1" ht="78.75" x14ac:dyDescent="0.25">
      <c r="A24" s="35" t="s">
        <v>1272</v>
      </c>
      <c r="B24" s="35" t="s">
        <v>1273</v>
      </c>
      <c r="C24" s="35" t="s">
        <v>1274</v>
      </c>
      <c r="D24" s="35" t="s">
        <v>1275</v>
      </c>
      <c r="E24" s="35" t="s">
        <v>1605</v>
      </c>
      <c r="F24" s="35" t="s">
        <v>1278</v>
      </c>
      <c r="G24" s="35" t="s">
        <v>1201</v>
      </c>
    </row>
    <row r="25" spans="1:7" s="36" customFormat="1" ht="78.75" x14ac:dyDescent="0.25">
      <c r="A25" s="16" t="s">
        <v>1225</v>
      </c>
      <c r="B25" s="40" t="s">
        <v>1279</v>
      </c>
      <c r="C25" s="38" t="s">
        <v>7</v>
      </c>
      <c r="D25" s="39" t="s">
        <v>1210</v>
      </c>
      <c r="E25" s="119">
        <v>25000</v>
      </c>
      <c r="F25" s="40" t="s">
        <v>1276</v>
      </c>
      <c r="G25" s="41" t="s">
        <v>1606</v>
      </c>
    </row>
    <row r="26" spans="1:7" s="36" customFormat="1" ht="94.5" x14ac:dyDescent="0.25">
      <c r="A26" s="18" t="s">
        <v>1226</v>
      </c>
      <c r="B26" s="40" t="s">
        <v>1280</v>
      </c>
      <c r="C26" s="38" t="s">
        <v>8</v>
      </c>
      <c r="D26" s="39" t="s">
        <v>1210</v>
      </c>
      <c r="E26" s="119">
        <v>30000</v>
      </c>
      <c r="F26" s="40" t="s">
        <v>1283</v>
      </c>
      <c r="G26" s="41" t="s">
        <v>1606</v>
      </c>
    </row>
    <row r="27" spans="1:7" s="36" customFormat="1" ht="94.5" x14ac:dyDescent="0.25">
      <c r="A27" s="18" t="s">
        <v>1227</v>
      </c>
      <c r="B27" s="40"/>
      <c r="C27" s="38" t="s">
        <v>9</v>
      </c>
      <c r="D27" s="39" t="s">
        <v>1210</v>
      </c>
      <c r="E27" s="119">
        <v>45000</v>
      </c>
      <c r="F27" s="40" t="s">
        <v>1283</v>
      </c>
      <c r="G27" s="41" t="s">
        <v>1606</v>
      </c>
    </row>
    <row r="28" spans="1:7" s="36" customFormat="1" ht="94.5" x14ac:dyDescent="0.25">
      <c r="A28" s="18" t="s">
        <v>1228</v>
      </c>
      <c r="B28" s="40" t="s">
        <v>1281</v>
      </c>
      <c r="C28" s="38" t="s">
        <v>8</v>
      </c>
      <c r="D28" s="39" t="s">
        <v>1210</v>
      </c>
      <c r="E28" s="119">
        <v>45000</v>
      </c>
      <c r="F28" s="40" t="s">
        <v>1283</v>
      </c>
      <c r="G28" s="41" t="s">
        <v>1606</v>
      </c>
    </row>
    <row r="29" spans="1:7" s="36" customFormat="1" ht="90.6" customHeight="1" x14ac:dyDescent="0.25">
      <c r="A29" s="16" t="s">
        <v>1229</v>
      </c>
      <c r="B29" s="40"/>
      <c r="C29" s="38" t="s">
        <v>176</v>
      </c>
      <c r="D29" s="39" t="s">
        <v>1210</v>
      </c>
      <c r="E29" s="119">
        <v>20000</v>
      </c>
      <c r="F29" s="40" t="s">
        <v>1284</v>
      </c>
      <c r="G29" s="41" t="s">
        <v>1606</v>
      </c>
    </row>
    <row r="30" spans="1:7" s="36" customFormat="1" ht="78.75" x14ac:dyDescent="0.25">
      <c r="A30" s="18" t="s">
        <v>1230</v>
      </c>
      <c r="B30" s="37"/>
      <c r="C30" s="38" t="s">
        <v>10</v>
      </c>
      <c r="D30" s="39" t="s">
        <v>1210</v>
      </c>
      <c r="E30" s="119">
        <v>15000</v>
      </c>
      <c r="F30" s="40" t="s">
        <v>1284</v>
      </c>
      <c r="G30" s="41" t="s">
        <v>1606</v>
      </c>
    </row>
    <row r="31" spans="1:7" s="36" customFormat="1" ht="94.5" x14ac:dyDescent="0.25">
      <c r="A31" s="18" t="s">
        <v>1231</v>
      </c>
      <c r="B31" s="37"/>
      <c r="C31" s="39" t="s">
        <v>180</v>
      </c>
      <c r="D31" s="39" t="s">
        <v>1210</v>
      </c>
      <c r="E31" s="119">
        <v>20000</v>
      </c>
      <c r="F31" s="40" t="s">
        <v>1285</v>
      </c>
      <c r="G31" s="41" t="s">
        <v>1606</v>
      </c>
    </row>
    <row r="32" spans="1:7" s="36" customFormat="1" ht="110.25" x14ac:dyDescent="0.25">
      <c r="A32" s="18" t="s">
        <v>1232</v>
      </c>
      <c r="B32" s="37"/>
      <c r="C32" s="38" t="s">
        <v>179</v>
      </c>
      <c r="D32" s="39" t="s">
        <v>1210</v>
      </c>
      <c r="E32" s="119">
        <v>15000</v>
      </c>
      <c r="F32" s="40" t="s">
        <v>1286</v>
      </c>
      <c r="G32" s="41" t="s">
        <v>1606</v>
      </c>
    </row>
    <row r="33" spans="1:7" ht="78.75" x14ac:dyDescent="0.25">
      <c r="A33" s="18" t="s">
        <v>1233</v>
      </c>
      <c r="B33" s="40" t="s">
        <v>1282</v>
      </c>
      <c r="C33" s="39" t="s">
        <v>1157</v>
      </c>
      <c r="D33" s="39" t="s">
        <v>177</v>
      </c>
      <c r="E33" s="172" t="s">
        <v>1571</v>
      </c>
      <c r="F33" s="17" t="s">
        <v>1287</v>
      </c>
      <c r="G33" s="41"/>
    </row>
    <row r="40" spans="1:7" x14ac:dyDescent="0.25">
      <c r="G40" s="119"/>
    </row>
  </sheetData>
  <mergeCells count="6">
    <mergeCell ref="A4:K4"/>
    <mergeCell ref="A7:F7"/>
    <mergeCell ref="A10:F10"/>
    <mergeCell ref="A11:F11"/>
    <mergeCell ref="A12:F12"/>
    <mergeCell ref="A8:G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zoomScale="70" zoomScaleNormal="70" workbookViewId="0">
      <selection activeCell="C33" sqref="C33"/>
    </sheetView>
  </sheetViews>
  <sheetFormatPr defaultRowHeight="15" x14ac:dyDescent="0.25"/>
  <cols>
    <col min="1" max="1" width="14.140625" customWidth="1"/>
    <col min="2" max="2" width="59.28515625" customWidth="1"/>
    <col min="3" max="4" width="18.7109375" customWidth="1"/>
    <col min="5" max="5" width="14.42578125" customWidth="1"/>
  </cols>
  <sheetData>
    <row r="1" spans="1:5" ht="23.25" customHeight="1" x14ac:dyDescent="0.25">
      <c r="B1" s="122" t="s">
        <v>1289</v>
      </c>
      <c r="C1" s="177">
        <f>SUM(C3:C25)</f>
        <v>23</v>
      </c>
      <c r="D1" s="177">
        <f>SUM(D3:D25)</f>
        <v>345000</v>
      </c>
      <c r="E1" s="177">
        <f>SUM(E3:E25)</f>
        <v>1035000</v>
      </c>
    </row>
    <row r="2" spans="1:5" ht="45" x14ac:dyDescent="0.25">
      <c r="A2" s="159" t="s">
        <v>1290</v>
      </c>
      <c r="B2" s="159" t="s">
        <v>1291</v>
      </c>
      <c r="C2" s="159" t="s">
        <v>1292</v>
      </c>
      <c r="D2" s="159" t="s">
        <v>1293</v>
      </c>
      <c r="E2" s="159" t="s">
        <v>1294</v>
      </c>
    </row>
    <row r="3" spans="1:5" x14ac:dyDescent="0.25">
      <c r="A3" s="4" t="s">
        <v>1141</v>
      </c>
      <c r="B3" s="4" t="s">
        <v>1297</v>
      </c>
      <c r="C3" s="160">
        <v>1</v>
      </c>
      <c r="D3" s="176">
        <v>15000</v>
      </c>
      <c r="E3" s="176">
        <f>D3*3</f>
        <v>45000</v>
      </c>
    </row>
    <row r="4" spans="1:5" x14ac:dyDescent="0.25">
      <c r="A4" s="4" t="s">
        <v>1141</v>
      </c>
      <c r="B4" s="4" t="s">
        <v>1298</v>
      </c>
      <c r="C4" s="160">
        <v>1</v>
      </c>
      <c r="D4" s="176">
        <v>15000</v>
      </c>
      <c r="E4" s="176">
        <f t="shared" ref="E4:E25" si="0">D4*3</f>
        <v>45000</v>
      </c>
    </row>
    <row r="5" spans="1:5" x14ac:dyDescent="0.25">
      <c r="A5" s="4" t="s">
        <v>1141</v>
      </c>
      <c r="B5" s="4" t="s">
        <v>1309</v>
      </c>
      <c r="C5" s="160">
        <v>1</v>
      </c>
      <c r="D5" s="176">
        <v>15000</v>
      </c>
      <c r="E5" s="176">
        <f t="shared" si="0"/>
        <v>45000</v>
      </c>
    </row>
    <row r="6" spans="1:5" x14ac:dyDescent="0.25">
      <c r="A6" s="4" t="s">
        <v>1295</v>
      </c>
      <c r="B6" s="4" t="s">
        <v>1299</v>
      </c>
      <c r="C6" s="160">
        <v>1</v>
      </c>
      <c r="D6" s="176">
        <v>15000</v>
      </c>
      <c r="E6" s="176">
        <f t="shared" si="0"/>
        <v>45000</v>
      </c>
    </row>
    <row r="7" spans="1:5" x14ac:dyDescent="0.25">
      <c r="A7" s="4" t="s">
        <v>1141</v>
      </c>
      <c r="B7" s="4" t="s">
        <v>1300</v>
      </c>
      <c r="C7" s="160">
        <v>1</v>
      </c>
      <c r="D7" s="176">
        <v>15000</v>
      </c>
      <c r="E7" s="176">
        <f t="shared" si="0"/>
        <v>45000</v>
      </c>
    </row>
    <row r="8" spans="1:5" x14ac:dyDescent="0.25">
      <c r="A8" s="4" t="s">
        <v>1141</v>
      </c>
      <c r="B8" s="4" t="s">
        <v>1142</v>
      </c>
      <c r="C8" s="160">
        <v>1</v>
      </c>
      <c r="D8" s="176">
        <v>15000</v>
      </c>
      <c r="E8" s="176">
        <f t="shared" si="0"/>
        <v>45000</v>
      </c>
    </row>
    <row r="9" spans="1:5" x14ac:dyDescent="0.25">
      <c r="A9" s="4" t="s">
        <v>1141</v>
      </c>
      <c r="B9" s="4" t="s">
        <v>1301</v>
      </c>
      <c r="C9" s="160">
        <v>1</v>
      </c>
      <c r="D9" s="176">
        <v>15000</v>
      </c>
      <c r="E9" s="176">
        <f t="shared" si="0"/>
        <v>45000</v>
      </c>
    </row>
    <row r="10" spans="1:5" x14ac:dyDescent="0.25">
      <c r="A10" s="4" t="s">
        <v>1295</v>
      </c>
      <c r="B10" s="4" t="s">
        <v>1302</v>
      </c>
      <c r="C10" s="160">
        <v>1</v>
      </c>
      <c r="D10" s="176">
        <v>15000</v>
      </c>
      <c r="E10" s="176">
        <f t="shared" si="0"/>
        <v>45000</v>
      </c>
    </row>
    <row r="11" spans="1:5" x14ac:dyDescent="0.25">
      <c r="A11" s="4" t="s">
        <v>1296</v>
      </c>
      <c r="B11" s="4" t="s">
        <v>1303</v>
      </c>
      <c r="C11" s="160">
        <v>1</v>
      </c>
      <c r="D11" s="176">
        <v>15000</v>
      </c>
      <c r="E11" s="176">
        <f t="shared" si="0"/>
        <v>45000</v>
      </c>
    </row>
    <row r="12" spans="1:5" x14ac:dyDescent="0.25">
      <c r="A12" s="4" t="s">
        <v>1141</v>
      </c>
      <c r="B12" s="4" t="s">
        <v>1143</v>
      </c>
      <c r="C12" s="160">
        <v>1</v>
      </c>
      <c r="D12" s="176">
        <v>15000</v>
      </c>
      <c r="E12" s="176">
        <f t="shared" si="0"/>
        <v>45000</v>
      </c>
    </row>
    <row r="13" spans="1:5" x14ac:dyDescent="0.25">
      <c r="A13" s="4" t="s">
        <v>1141</v>
      </c>
      <c r="B13" s="4" t="s">
        <v>1144</v>
      </c>
      <c r="C13" s="160">
        <v>1</v>
      </c>
      <c r="D13" s="176">
        <v>15000</v>
      </c>
      <c r="E13" s="176">
        <f t="shared" si="0"/>
        <v>45000</v>
      </c>
    </row>
    <row r="14" spans="1:5" x14ac:dyDescent="0.25">
      <c r="A14" s="4" t="s">
        <v>1141</v>
      </c>
      <c r="B14" s="4" t="s">
        <v>1145</v>
      </c>
      <c r="C14" s="160">
        <v>1</v>
      </c>
      <c r="D14" s="176">
        <v>15000</v>
      </c>
      <c r="E14" s="176">
        <f t="shared" si="0"/>
        <v>45000</v>
      </c>
    </row>
    <row r="15" spans="1:5" x14ac:dyDescent="0.25">
      <c r="A15" s="4" t="s">
        <v>1141</v>
      </c>
      <c r="B15" s="4" t="s">
        <v>1304</v>
      </c>
      <c r="C15" s="160">
        <v>1</v>
      </c>
      <c r="D15" s="176">
        <v>15000</v>
      </c>
      <c r="E15" s="176">
        <f t="shared" si="0"/>
        <v>45000</v>
      </c>
    </row>
    <row r="16" spans="1:5" x14ac:dyDescent="0.25">
      <c r="A16" s="4" t="s">
        <v>1141</v>
      </c>
      <c r="B16" s="4" t="s">
        <v>1305</v>
      </c>
      <c r="C16" s="160">
        <v>1</v>
      </c>
      <c r="D16" s="176">
        <v>15000</v>
      </c>
      <c r="E16" s="176">
        <f t="shared" si="0"/>
        <v>45000</v>
      </c>
    </row>
    <row r="17" spans="1:5" x14ac:dyDescent="0.25">
      <c r="A17" s="4" t="s">
        <v>1141</v>
      </c>
      <c r="B17" s="4" t="s">
        <v>1146</v>
      </c>
      <c r="C17" s="160">
        <v>1</v>
      </c>
      <c r="D17" s="176">
        <v>15000</v>
      </c>
      <c r="E17" s="176">
        <f t="shared" si="0"/>
        <v>45000</v>
      </c>
    </row>
    <row r="18" spans="1:5" x14ac:dyDescent="0.25">
      <c r="A18" s="4" t="s">
        <v>178</v>
      </c>
      <c r="B18" s="4" t="s">
        <v>1306</v>
      </c>
      <c r="C18" s="160">
        <v>1</v>
      </c>
      <c r="D18" s="176">
        <v>15000</v>
      </c>
      <c r="E18" s="176">
        <f t="shared" si="0"/>
        <v>45000</v>
      </c>
    </row>
    <row r="19" spans="1:5" x14ac:dyDescent="0.25">
      <c r="A19" s="4" t="s">
        <v>1141</v>
      </c>
      <c r="B19" s="4" t="s">
        <v>1307</v>
      </c>
      <c r="C19" s="160">
        <v>1</v>
      </c>
      <c r="D19" s="176">
        <v>15000</v>
      </c>
      <c r="E19" s="176">
        <f t="shared" si="0"/>
        <v>45000</v>
      </c>
    </row>
    <row r="20" spans="1:5" x14ac:dyDescent="0.25">
      <c r="A20" s="4" t="s">
        <v>1141</v>
      </c>
      <c r="B20" s="4" t="s">
        <v>1147</v>
      </c>
      <c r="C20" s="160">
        <v>1</v>
      </c>
      <c r="D20" s="176">
        <v>15000</v>
      </c>
      <c r="E20" s="176">
        <f t="shared" si="0"/>
        <v>45000</v>
      </c>
    </row>
    <row r="21" spans="1:5" x14ac:dyDescent="0.25">
      <c r="A21" s="4" t="s">
        <v>1141</v>
      </c>
      <c r="B21" s="4" t="s">
        <v>1148</v>
      </c>
      <c r="C21" s="160">
        <v>1</v>
      </c>
      <c r="D21" s="176">
        <v>15000</v>
      </c>
      <c r="E21" s="176">
        <f t="shared" si="0"/>
        <v>45000</v>
      </c>
    </row>
    <row r="22" spans="1:5" x14ac:dyDescent="0.25">
      <c r="A22" s="4" t="s">
        <v>1141</v>
      </c>
      <c r="B22" s="4" t="s">
        <v>1149</v>
      </c>
      <c r="C22" s="160">
        <v>1</v>
      </c>
      <c r="D22" s="176">
        <v>15000</v>
      </c>
      <c r="E22" s="176">
        <f t="shared" si="0"/>
        <v>45000</v>
      </c>
    </row>
    <row r="23" spans="1:5" x14ac:dyDescent="0.25">
      <c r="A23" s="4" t="s">
        <v>178</v>
      </c>
      <c r="B23" s="4" t="s">
        <v>1150</v>
      </c>
      <c r="C23" s="160">
        <v>1</v>
      </c>
      <c r="D23" s="176">
        <v>15000</v>
      </c>
      <c r="E23" s="176">
        <f t="shared" si="0"/>
        <v>45000</v>
      </c>
    </row>
    <row r="24" spans="1:5" x14ac:dyDescent="0.25">
      <c r="A24" s="4" t="s">
        <v>1141</v>
      </c>
      <c r="B24" s="4" t="s">
        <v>1308</v>
      </c>
      <c r="C24" s="160">
        <v>1</v>
      </c>
      <c r="D24" s="176">
        <v>15000</v>
      </c>
      <c r="E24" s="176">
        <f t="shared" si="0"/>
        <v>45000</v>
      </c>
    </row>
    <row r="25" spans="1:5" x14ac:dyDescent="0.25">
      <c r="A25" s="4" t="s">
        <v>1141</v>
      </c>
      <c r="B25" s="4" t="s">
        <v>1151</v>
      </c>
      <c r="C25" s="160">
        <v>1</v>
      </c>
      <c r="D25" s="176">
        <v>15000</v>
      </c>
      <c r="E25" s="176">
        <f t="shared" si="0"/>
        <v>45000</v>
      </c>
    </row>
    <row r="27" spans="1:5" ht="21" x14ac:dyDescent="0.35">
      <c r="A27" s="124" t="s">
        <v>1288</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85"/>
  <sheetViews>
    <sheetView topLeftCell="A55" zoomScale="70" zoomScaleNormal="70" workbookViewId="0">
      <selection activeCell="C89" sqref="C89"/>
    </sheetView>
  </sheetViews>
  <sheetFormatPr defaultColWidth="9.140625" defaultRowHeight="15" x14ac:dyDescent="0.25"/>
  <cols>
    <col min="1" max="1" width="18.28515625" customWidth="1"/>
    <col min="2" max="2" width="20.140625" customWidth="1"/>
    <col min="3" max="3" width="34.28515625" customWidth="1"/>
    <col min="4" max="4" width="18.42578125" bestFit="1" customWidth="1"/>
    <col min="5" max="5" width="20.5703125" customWidth="1"/>
    <col min="6" max="6" width="15.85546875" customWidth="1"/>
    <col min="7" max="7" width="7.5703125" customWidth="1"/>
    <col min="8" max="11" width="9.42578125" customWidth="1"/>
    <col min="12" max="12" width="10.42578125" customWidth="1"/>
    <col min="13" max="13" width="10.28515625" customWidth="1"/>
    <col min="14" max="14" width="13.42578125" customWidth="1"/>
    <col min="15" max="15" width="14.85546875" customWidth="1"/>
    <col min="16" max="16" width="13.5703125" customWidth="1"/>
  </cols>
  <sheetData>
    <row r="2" spans="3:14" ht="18.75" x14ac:dyDescent="0.3">
      <c r="C2" s="178" t="s">
        <v>1343</v>
      </c>
      <c r="N2" s="42"/>
    </row>
    <row r="3" spans="3:14" x14ac:dyDescent="0.25">
      <c r="N3" s="42"/>
    </row>
    <row r="4" spans="3:14" x14ac:dyDescent="0.25">
      <c r="C4" s="43" t="s">
        <v>1256</v>
      </c>
      <c r="N4" s="42"/>
    </row>
    <row r="5" spans="3:14" x14ac:dyDescent="0.25">
      <c r="C5" s="43"/>
      <c r="N5" s="42"/>
    </row>
    <row r="6" spans="3:14" x14ac:dyDescent="0.25">
      <c r="C6" s="44" t="s">
        <v>1344</v>
      </c>
      <c r="N6" s="42"/>
    </row>
    <row r="7" spans="3:14" x14ac:dyDescent="0.25">
      <c r="C7" s="44" t="s">
        <v>1345</v>
      </c>
      <c r="N7" s="42"/>
    </row>
    <row r="8" spans="3:14" x14ac:dyDescent="0.25">
      <c r="C8" s="44" t="s">
        <v>1346</v>
      </c>
      <c r="N8" s="42"/>
    </row>
    <row r="9" spans="3:14" ht="102" x14ac:dyDescent="0.25">
      <c r="C9" s="45" t="s">
        <v>1347</v>
      </c>
      <c r="D9" s="45"/>
      <c r="E9" s="45"/>
      <c r="F9" s="45"/>
      <c r="G9" s="45"/>
      <c r="H9" s="46"/>
      <c r="I9" s="46"/>
      <c r="J9" s="46"/>
      <c r="K9" s="46"/>
      <c r="L9" s="46"/>
    </row>
    <row r="10" spans="3:14" ht="76.5" x14ac:dyDescent="0.25">
      <c r="C10" s="45" t="s">
        <v>1348</v>
      </c>
      <c r="D10" s="45"/>
      <c r="E10" s="45"/>
      <c r="F10" s="45"/>
      <c r="G10" s="45"/>
      <c r="H10" s="47"/>
      <c r="I10" s="47"/>
      <c r="J10" s="47"/>
      <c r="K10" s="47"/>
      <c r="L10" s="47"/>
    </row>
    <row r="11" spans="3:14" x14ac:dyDescent="0.25">
      <c r="C11" s="44" t="s">
        <v>1349</v>
      </c>
      <c r="N11" s="42"/>
    </row>
    <row r="12" spans="3:14" x14ac:dyDescent="0.25">
      <c r="C12" s="44" t="s">
        <v>1350</v>
      </c>
      <c r="N12" s="42"/>
    </row>
    <row r="13" spans="3:14" x14ac:dyDescent="0.25">
      <c r="C13" s="44"/>
      <c r="N13" s="42"/>
    </row>
    <row r="14" spans="3:14" x14ac:dyDescent="0.25">
      <c r="C14" s="43" t="s">
        <v>1351</v>
      </c>
      <c r="N14" s="42"/>
    </row>
    <row r="15" spans="3:14" ht="15.75" x14ac:dyDescent="0.25">
      <c r="C15" s="1"/>
      <c r="D15" s="1"/>
      <c r="E15" s="1"/>
      <c r="F15" s="1"/>
      <c r="G15" s="1"/>
      <c r="H15" s="1"/>
      <c r="I15" s="1"/>
    </row>
    <row r="16" spans="3:14" ht="15.75" x14ac:dyDescent="0.25">
      <c r="C16" s="33" t="s">
        <v>1352</v>
      </c>
      <c r="D16" s="1"/>
      <c r="E16" s="1"/>
      <c r="F16" s="1"/>
      <c r="G16" s="1"/>
      <c r="H16" s="1"/>
      <c r="I16" s="1"/>
    </row>
    <row r="17" spans="3:16" ht="15.75" x14ac:dyDescent="0.25">
      <c r="C17" s="33" t="s">
        <v>1353</v>
      </c>
      <c r="D17" s="33"/>
      <c r="E17" s="48"/>
      <c r="F17" s="1"/>
      <c r="G17" s="1"/>
      <c r="H17" s="1"/>
      <c r="I17" s="1"/>
    </row>
    <row r="18" spans="3:16" ht="15.75" x14ac:dyDescent="0.25">
      <c r="C18" s="33" t="s">
        <v>1354</v>
      </c>
      <c r="D18" s="33"/>
      <c r="E18" s="48"/>
      <c r="F18" s="1"/>
      <c r="G18" s="1"/>
      <c r="H18" s="1"/>
      <c r="I18" s="1"/>
    </row>
    <row r="19" spans="3:16" ht="15.75" x14ac:dyDescent="0.25">
      <c r="C19" s="33" t="s">
        <v>1355</v>
      </c>
      <c r="D19" s="33"/>
      <c r="E19" s="48"/>
      <c r="F19" s="1"/>
      <c r="G19" s="1"/>
      <c r="H19" s="1"/>
      <c r="I19" s="1"/>
    </row>
    <row r="20" spans="3:16" ht="15.75" x14ac:dyDescent="0.25">
      <c r="C20" s="33"/>
      <c r="D20" s="33"/>
      <c r="E20" s="48"/>
      <c r="F20" s="1"/>
      <c r="G20" s="1"/>
      <c r="H20" s="1"/>
      <c r="I20" s="1"/>
    </row>
    <row r="21" spans="3:16" ht="26.25" x14ac:dyDescent="0.25">
      <c r="C21" s="49" t="s">
        <v>1340</v>
      </c>
      <c r="D21" s="49" t="s">
        <v>1341</v>
      </c>
      <c r="E21" s="49" t="s">
        <v>1342</v>
      </c>
      <c r="F21" s="1"/>
      <c r="G21" s="1"/>
      <c r="H21" s="1"/>
      <c r="I21" s="1"/>
    </row>
    <row r="22" spans="3:16" ht="15.75" x14ac:dyDescent="0.25">
      <c r="C22" s="50" t="s">
        <v>11</v>
      </c>
      <c r="D22" s="50" t="s">
        <v>121</v>
      </c>
      <c r="E22" s="3">
        <v>0</v>
      </c>
      <c r="F22" s="1"/>
      <c r="G22" s="1"/>
      <c r="H22" s="1"/>
      <c r="I22" s="1"/>
    </row>
    <row r="23" spans="3:16" ht="15.75" x14ac:dyDescent="0.25">
      <c r="C23" s="50" t="s">
        <v>12</v>
      </c>
      <c r="D23" s="50" t="s">
        <v>122</v>
      </c>
      <c r="E23" s="3">
        <v>2</v>
      </c>
      <c r="F23" s="1"/>
      <c r="G23" s="1"/>
      <c r="H23" s="1"/>
      <c r="I23" s="1"/>
    </row>
    <row r="24" spans="3:16" ht="15.75" x14ac:dyDescent="0.25">
      <c r="C24" s="50" t="s">
        <v>13</v>
      </c>
      <c r="D24" s="50" t="s">
        <v>123</v>
      </c>
      <c r="E24" s="3">
        <v>2</v>
      </c>
      <c r="F24" s="1"/>
      <c r="G24" s="1"/>
      <c r="H24" s="1"/>
      <c r="I24" s="1"/>
    </row>
    <row r="25" spans="3:16" ht="15.75" x14ac:dyDescent="0.25">
      <c r="C25" s="50" t="s">
        <v>14</v>
      </c>
      <c r="D25" s="50" t="s">
        <v>124</v>
      </c>
      <c r="E25" s="3">
        <v>3</v>
      </c>
      <c r="F25" s="1"/>
      <c r="G25" s="1"/>
      <c r="H25" s="1"/>
      <c r="I25" s="1"/>
    </row>
    <row r="26" spans="3:16" ht="15.75" x14ac:dyDescent="0.25">
      <c r="C26" s="50" t="s">
        <v>15</v>
      </c>
      <c r="D26" s="50" t="s">
        <v>125</v>
      </c>
      <c r="E26" s="3">
        <v>5</v>
      </c>
      <c r="F26" s="1"/>
      <c r="G26" s="1"/>
      <c r="H26" s="1"/>
      <c r="I26" s="1"/>
    </row>
    <row r="27" spans="3:16" ht="15.75" x14ac:dyDescent="0.25">
      <c r="C27" s="50" t="s">
        <v>16</v>
      </c>
      <c r="D27" s="50" t="s">
        <v>126</v>
      </c>
      <c r="E27" s="3">
        <v>7</v>
      </c>
      <c r="F27" s="1"/>
      <c r="G27" s="1"/>
      <c r="H27" s="1"/>
      <c r="I27" s="1"/>
    </row>
    <row r="28" spans="3:16" ht="15.75" x14ac:dyDescent="0.25">
      <c r="C28" s="50" t="s">
        <v>17</v>
      </c>
      <c r="D28" s="50" t="s">
        <v>127</v>
      </c>
      <c r="E28" s="3">
        <v>13</v>
      </c>
      <c r="F28" s="1"/>
      <c r="G28" s="1"/>
      <c r="H28" s="1"/>
      <c r="I28" s="1"/>
    </row>
    <row r="29" spans="3:16" ht="15.75" x14ac:dyDescent="0.25">
      <c r="C29" s="50" t="s">
        <v>120</v>
      </c>
      <c r="D29" s="50" t="s">
        <v>128</v>
      </c>
      <c r="E29" s="3">
        <v>16</v>
      </c>
      <c r="F29" s="1"/>
      <c r="G29" s="1"/>
      <c r="H29" s="1"/>
      <c r="I29" s="1"/>
    </row>
    <row r="30" spans="3:16" ht="15.75" x14ac:dyDescent="0.25">
      <c r="C30" s="33"/>
      <c r="D30" s="33"/>
      <c r="E30" s="48"/>
      <c r="F30" s="1"/>
      <c r="G30" s="1"/>
      <c r="H30" s="1"/>
      <c r="I30" s="1"/>
    </row>
    <row r="31" spans="3:16" ht="15.75" x14ac:dyDescent="0.25">
      <c r="C31" s="51" t="s">
        <v>1328</v>
      </c>
      <c r="D31" s="52"/>
      <c r="E31" s="53"/>
      <c r="F31" s="54"/>
      <c r="G31" s="54"/>
      <c r="H31" s="1"/>
      <c r="I31" s="1"/>
    </row>
    <row r="32" spans="3:16" ht="22.5" x14ac:dyDescent="0.25">
      <c r="C32" s="33"/>
      <c r="D32" s="33"/>
      <c r="E32" s="187" t="s">
        <v>1324</v>
      </c>
      <c r="F32" s="1">
        <v>0</v>
      </c>
      <c r="G32" s="1">
        <v>8</v>
      </c>
      <c r="H32" s="1">
        <v>8</v>
      </c>
      <c r="I32" s="1">
        <v>13</v>
      </c>
      <c r="J32" s="1">
        <v>7</v>
      </c>
      <c r="K32" s="1">
        <v>24</v>
      </c>
      <c r="L32" s="1">
        <v>10</v>
      </c>
      <c r="M32" s="1">
        <v>6</v>
      </c>
      <c r="N32">
        <f>SUM(F32:M32)</f>
        <v>76</v>
      </c>
      <c r="P32" s="1"/>
    </row>
    <row r="33" spans="1:17" ht="22.5" x14ac:dyDescent="0.25">
      <c r="B33" s="55"/>
      <c r="C33" s="187" t="s">
        <v>1572</v>
      </c>
      <c r="D33" s="56"/>
      <c r="E33" s="187" t="s">
        <v>1325</v>
      </c>
      <c r="F33" s="1">
        <v>0</v>
      </c>
      <c r="G33" s="1">
        <v>2</v>
      </c>
      <c r="H33" s="1">
        <v>2</v>
      </c>
      <c r="I33" s="1">
        <v>3</v>
      </c>
      <c r="J33" s="1">
        <v>5</v>
      </c>
      <c r="K33" s="1">
        <v>7</v>
      </c>
      <c r="L33" s="1">
        <v>11</v>
      </c>
      <c r="M33" s="1">
        <v>12</v>
      </c>
      <c r="N33">
        <f>SUMPRODUCT(F33:M33,F32:M32)</f>
        <v>456</v>
      </c>
      <c r="P33" s="1"/>
      <c r="Q33" s="180"/>
    </row>
    <row r="34" spans="1:17" s="7" customFormat="1" ht="51" x14ac:dyDescent="0.25">
      <c r="A34" s="57" t="s">
        <v>1320</v>
      </c>
      <c r="B34" s="57" t="s">
        <v>1321</v>
      </c>
      <c r="C34" s="57" t="s">
        <v>1322</v>
      </c>
      <c r="D34" s="57" t="s">
        <v>1323</v>
      </c>
      <c r="E34" s="57" t="s">
        <v>1334</v>
      </c>
      <c r="F34" s="186" t="s">
        <v>11</v>
      </c>
      <c r="G34" s="35" t="s">
        <v>12</v>
      </c>
      <c r="H34" s="35" t="s">
        <v>13</v>
      </c>
      <c r="I34" s="35" t="s">
        <v>14</v>
      </c>
      <c r="J34" s="35" t="s">
        <v>15</v>
      </c>
      <c r="K34" s="35" t="s">
        <v>16</v>
      </c>
      <c r="L34" s="35" t="s">
        <v>17</v>
      </c>
      <c r="M34" s="35" t="s">
        <v>120</v>
      </c>
      <c r="N34" s="57" t="s">
        <v>1326</v>
      </c>
      <c r="O34" s="57" t="s">
        <v>1327</v>
      </c>
      <c r="P34" s="117"/>
    </row>
    <row r="35" spans="1:17" ht="25.5" x14ac:dyDescent="0.25">
      <c r="A35" s="6" t="s">
        <v>1314</v>
      </c>
      <c r="B35" s="6" t="s">
        <v>182</v>
      </c>
      <c r="C35" s="6" t="s">
        <v>1310</v>
      </c>
      <c r="D35" s="130">
        <v>477.43285090580025</v>
      </c>
      <c r="E35" s="59">
        <v>4</v>
      </c>
      <c r="F35" s="60">
        <f t="shared" ref="F35:M52" si="0">$E35*$D35*F$33*F$32</f>
        <v>0</v>
      </c>
      <c r="G35" s="60">
        <f t="shared" si="0"/>
        <v>30555.702457971216</v>
      </c>
      <c r="H35" s="60">
        <f t="shared" si="0"/>
        <v>30555.702457971216</v>
      </c>
      <c r="I35" s="60">
        <f t="shared" si="0"/>
        <v>74479.524741304835</v>
      </c>
      <c r="J35" s="60">
        <f t="shared" si="0"/>
        <v>66840.599126812042</v>
      </c>
      <c r="K35" s="60">
        <f t="shared" si="0"/>
        <v>320834.87580869778</v>
      </c>
      <c r="L35" s="60">
        <f t="shared" si="0"/>
        <v>210070.4543985521</v>
      </c>
      <c r="M35" s="60">
        <f t="shared" si="0"/>
        <v>137500.66106087048</v>
      </c>
      <c r="N35" s="60">
        <f t="shared" ref="N35:N41" si="1">SUM(F35:M35)</f>
        <v>870837.52005217969</v>
      </c>
      <c r="O35" s="60">
        <f t="shared" ref="O35:O41" si="2">N35*12</f>
        <v>10450050.240626156</v>
      </c>
    </row>
    <row r="36" spans="1:17" x14ac:dyDescent="0.25">
      <c r="A36" s="6" t="s">
        <v>1315</v>
      </c>
      <c r="B36" s="6" t="s">
        <v>1578</v>
      </c>
      <c r="C36" s="6" t="s">
        <v>1311</v>
      </c>
      <c r="D36" s="130">
        <v>300</v>
      </c>
      <c r="E36" s="59">
        <v>4</v>
      </c>
      <c r="F36" s="60">
        <f t="shared" si="0"/>
        <v>0</v>
      </c>
      <c r="G36" s="60">
        <f t="shared" si="0"/>
        <v>19200</v>
      </c>
      <c r="H36" s="60">
        <f t="shared" si="0"/>
        <v>19200</v>
      </c>
      <c r="I36" s="60">
        <f t="shared" si="0"/>
        <v>46800</v>
      </c>
      <c r="J36" s="60">
        <f t="shared" si="0"/>
        <v>42000</v>
      </c>
      <c r="K36" s="60">
        <f t="shared" si="0"/>
        <v>201600</v>
      </c>
      <c r="L36" s="60">
        <f t="shared" si="0"/>
        <v>132000</v>
      </c>
      <c r="M36" s="60">
        <f t="shared" si="0"/>
        <v>86400</v>
      </c>
      <c r="N36" s="60">
        <f t="shared" si="1"/>
        <v>547200</v>
      </c>
      <c r="O36" s="60">
        <f t="shared" si="2"/>
        <v>6566400</v>
      </c>
    </row>
    <row r="37" spans="1:17" x14ac:dyDescent="0.25">
      <c r="A37" s="6" t="s">
        <v>1316</v>
      </c>
      <c r="B37" s="6" t="s">
        <v>1576</v>
      </c>
      <c r="C37" s="6" t="s">
        <v>1311</v>
      </c>
      <c r="D37" s="130">
        <v>716.14927635870038</v>
      </c>
      <c r="E37" s="59">
        <v>1</v>
      </c>
      <c r="F37" s="60"/>
      <c r="G37" s="60">
        <f t="shared" si="0"/>
        <v>11458.388421739206</v>
      </c>
      <c r="H37" s="60">
        <f t="shared" si="0"/>
        <v>11458.388421739206</v>
      </c>
      <c r="I37" s="60">
        <f t="shared" si="0"/>
        <v>27929.821777989317</v>
      </c>
      <c r="J37" s="60">
        <f t="shared" si="0"/>
        <v>25065.224672554512</v>
      </c>
      <c r="K37" s="60">
        <f t="shared" si="0"/>
        <v>120313.07842826167</v>
      </c>
      <c r="L37" s="60">
        <f t="shared" si="0"/>
        <v>78776.420399457042</v>
      </c>
      <c r="M37" s="60">
        <f t="shared" si="0"/>
        <v>51562.747897826426</v>
      </c>
      <c r="N37" s="60">
        <f t="shared" si="1"/>
        <v>326564.07001956739</v>
      </c>
      <c r="O37" s="60">
        <f t="shared" si="2"/>
        <v>3918768.8402348086</v>
      </c>
    </row>
    <row r="38" spans="1:17" x14ac:dyDescent="0.25">
      <c r="A38" s="6" t="s">
        <v>1316</v>
      </c>
      <c r="B38" s="6" t="s">
        <v>1577</v>
      </c>
      <c r="C38" s="6" t="s">
        <v>1311</v>
      </c>
      <c r="D38" s="130">
        <v>716.14927635870038</v>
      </c>
      <c r="E38" s="59">
        <v>1</v>
      </c>
      <c r="F38" s="60"/>
      <c r="G38" s="60">
        <f t="shared" si="0"/>
        <v>11458.388421739206</v>
      </c>
      <c r="H38" s="60">
        <f t="shared" si="0"/>
        <v>11458.388421739206</v>
      </c>
      <c r="I38" s="60">
        <f t="shared" si="0"/>
        <v>27929.821777989317</v>
      </c>
      <c r="J38" s="60">
        <f t="shared" si="0"/>
        <v>25065.224672554512</v>
      </c>
      <c r="K38" s="60">
        <f t="shared" si="0"/>
        <v>120313.07842826167</v>
      </c>
      <c r="L38" s="60">
        <f t="shared" si="0"/>
        <v>78776.420399457042</v>
      </c>
      <c r="M38" s="60">
        <f t="shared" si="0"/>
        <v>51562.747897826426</v>
      </c>
      <c r="N38" s="60">
        <f t="shared" si="1"/>
        <v>326564.07001956739</v>
      </c>
      <c r="O38" s="60">
        <f t="shared" si="2"/>
        <v>3918768.8402348086</v>
      </c>
    </row>
    <row r="39" spans="1:17" x14ac:dyDescent="0.25">
      <c r="A39" s="6" t="s">
        <v>1316</v>
      </c>
      <c r="B39" s="6" t="s">
        <v>183</v>
      </c>
      <c r="C39" s="6" t="s">
        <v>1311</v>
      </c>
      <c r="D39" s="130">
        <v>716.14927635870038</v>
      </c>
      <c r="E39" s="59">
        <v>1</v>
      </c>
      <c r="F39" s="60">
        <f t="shared" si="0"/>
        <v>0</v>
      </c>
      <c r="G39" s="60">
        <f t="shared" si="0"/>
        <v>11458.388421739206</v>
      </c>
      <c r="H39" s="60">
        <f t="shared" si="0"/>
        <v>11458.388421739206</v>
      </c>
      <c r="I39" s="60">
        <f t="shared" si="0"/>
        <v>27929.821777989317</v>
      </c>
      <c r="J39" s="60">
        <f t="shared" si="0"/>
        <v>25065.224672554512</v>
      </c>
      <c r="K39" s="60">
        <f t="shared" si="0"/>
        <v>120313.07842826167</v>
      </c>
      <c r="L39" s="60">
        <f t="shared" si="0"/>
        <v>78776.420399457042</v>
      </c>
      <c r="M39" s="60">
        <f t="shared" si="0"/>
        <v>51562.747897826426</v>
      </c>
      <c r="N39" s="60">
        <f t="shared" si="1"/>
        <v>326564.07001956739</v>
      </c>
      <c r="O39" s="60">
        <f>N39*12</f>
        <v>3918768.8402348086</v>
      </c>
    </row>
    <row r="40" spans="1:17" x14ac:dyDescent="0.25">
      <c r="A40" s="6" t="s">
        <v>1316</v>
      </c>
      <c r="B40" s="6" t="s">
        <v>184</v>
      </c>
      <c r="C40" s="6" t="s">
        <v>1311</v>
      </c>
      <c r="D40" s="130">
        <v>716.14927635870038</v>
      </c>
      <c r="E40" s="59">
        <v>1</v>
      </c>
      <c r="F40" s="60">
        <f t="shared" si="0"/>
        <v>0</v>
      </c>
      <c r="G40" s="60">
        <f t="shared" si="0"/>
        <v>11458.388421739206</v>
      </c>
      <c r="H40" s="60">
        <f t="shared" si="0"/>
        <v>11458.388421739206</v>
      </c>
      <c r="I40" s="60">
        <f t="shared" si="0"/>
        <v>27929.821777989317</v>
      </c>
      <c r="J40" s="60">
        <f t="shared" si="0"/>
        <v>25065.224672554512</v>
      </c>
      <c r="K40" s="60">
        <f t="shared" si="0"/>
        <v>120313.07842826167</v>
      </c>
      <c r="L40" s="60">
        <f t="shared" si="0"/>
        <v>78776.420399457042</v>
      </c>
      <c r="M40" s="60">
        <f t="shared" si="0"/>
        <v>51562.747897826426</v>
      </c>
      <c r="N40" s="60">
        <f t="shared" ref="N40" si="3">SUM(F40:M40)</f>
        <v>326564.07001956739</v>
      </c>
      <c r="O40" s="60">
        <f>N40*12</f>
        <v>3918768.8402348086</v>
      </c>
    </row>
    <row r="41" spans="1:17" x14ac:dyDescent="0.25">
      <c r="A41" s="6" t="s">
        <v>1316</v>
      </c>
      <c r="B41" s="6" t="s">
        <v>185</v>
      </c>
      <c r="C41" s="6" t="s">
        <v>1311</v>
      </c>
      <c r="D41" s="130">
        <v>596.79106363225026</v>
      </c>
      <c r="E41" s="59">
        <v>1</v>
      </c>
      <c r="F41" s="60">
        <f t="shared" si="0"/>
        <v>0</v>
      </c>
      <c r="G41" s="60">
        <f t="shared" si="0"/>
        <v>9548.6570181160041</v>
      </c>
      <c r="H41" s="60">
        <f t="shared" si="0"/>
        <v>9548.6570181160041</v>
      </c>
      <c r="I41" s="60">
        <f t="shared" si="0"/>
        <v>23274.851481657759</v>
      </c>
      <c r="J41" s="60">
        <f t="shared" si="0"/>
        <v>20887.687227128761</v>
      </c>
      <c r="K41" s="60">
        <f t="shared" si="0"/>
        <v>100260.89869021805</v>
      </c>
      <c r="L41" s="60">
        <f t="shared" si="0"/>
        <v>65647.01699954753</v>
      </c>
      <c r="M41" s="60">
        <f t="shared" si="0"/>
        <v>42968.956581522012</v>
      </c>
      <c r="N41" s="60">
        <f t="shared" si="1"/>
        <v>272136.7250163061</v>
      </c>
      <c r="O41" s="60">
        <f t="shared" si="2"/>
        <v>3265640.7001956729</v>
      </c>
    </row>
    <row r="42" spans="1:17" x14ac:dyDescent="0.25">
      <c r="A42" s="6" t="s">
        <v>1316</v>
      </c>
      <c r="B42" s="6" t="s">
        <v>186</v>
      </c>
      <c r="C42" s="6" t="s">
        <v>1311</v>
      </c>
      <c r="D42" s="130">
        <v>477.43285090580025</v>
      </c>
      <c r="E42" s="59">
        <v>1</v>
      </c>
      <c r="F42" s="60">
        <f t="shared" si="0"/>
        <v>0</v>
      </c>
      <c r="G42" s="60">
        <f t="shared" si="0"/>
        <v>7638.925614492804</v>
      </c>
      <c r="H42" s="60">
        <f t="shared" si="0"/>
        <v>7638.925614492804</v>
      </c>
      <c r="I42" s="60">
        <f t="shared" si="0"/>
        <v>18619.881185326209</v>
      </c>
      <c r="J42" s="60">
        <f t="shared" si="0"/>
        <v>16710.14978170301</v>
      </c>
      <c r="K42" s="60">
        <f t="shared" si="0"/>
        <v>80208.718952174444</v>
      </c>
      <c r="L42" s="60">
        <f t="shared" si="0"/>
        <v>52517.613599638025</v>
      </c>
      <c r="M42" s="60">
        <f t="shared" si="0"/>
        <v>34375.16526521762</v>
      </c>
      <c r="N42" s="60">
        <f t="shared" ref="N42" si="4">SUM(F42:M42)</f>
        <v>217709.38001304492</v>
      </c>
      <c r="O42" s="60">
        <f t="shared" ref="O42:O49" si="5">N42*12</f>
        <v>2612512.5601565391</v>
      </c>
    </row>
    <row r="43" spans="1:17" x14ac:dyDescent="0.25">
      <c r="A43" s="6" t="s">
        <v>1316</v>
      </c>
      <c r="B43" s="6" t="s">
        <v>187</v>
      </c>
      <c r="C43" s="6" t="s">
        <v>1311</v>
      </c>
      <c r="D43" s="130">
        <v>300</v>
      </c>
      <c r="E43" s="59">
        <v>1</v>
      </c>
      <c r="F43" s="60">
        <f t="shared" si="0"/>
        <v>0</v>
      </c>
      <c r="G43" s="60">
        <f t="shared" si="0"/>
        <v>4800</v>
      </c>
      <c r="H43" s="60">
        <f t="shared" si="0"/>
        <v>4800</v>
      </c>
      <c r="I43" s="60">
        <f t="shared" si="0"/>
        <v>11700</v>
      </c>
      <c r="J43" s="60">
        <f t="shared" si="0"/>
        <v>10500</v>
      </c>
      <c r="K43" s="60">
        <f t="shared" si="0"/>
        <v>50400</v>
      </c>
      <c r="L43" s="60">
        <f t="shared" si="0"/>
        <v>33000</v>
      </c>
      <c r="M43" s="60">
        <f t="shared" si="0"/>
        <v>21600</v>
      </c>
      <c r="N43" s="60">
        <f t="shared" ref="N43:N49" si="6">SUM(F43:M43)</f>
        <v>136800</v>
      </c>
      <c r="O43" s="60">
        <f t="shared" si="5"/>
        <v>1641600</v>
      </c>
    </row>
    <row r="44" spans="1:17" x14ac:dyDescent="0.25">
      <c r="A44" s="6" t="s">
        <v>1316</v>
      </c>
      <c r="B44" s="6" t="s">
        <v>188</v>
      </c>
      <c r="C44" s="6" t="s">
        <v>1311</v>
      </c>
      <c r="D44" s="130">
        <v>280</v>
      </c>
      <c r="E44" s="59">
        <v>1</v>
      </c>
      <c r="F44" s="60">
        <f t="shared" si="0"/>
        <v>0</v>
      </c>
      <c r="G44" s="60">
        <f t="shared" si="0"/>
        <v>4480</v>
      </c>
      <c r="H44" s="60">
        <f t="shared" si="0"/>
        <v>4480</v>
      </c>
      <c r="I44" s="60">
        <f t="shared" si="0"/>
        <v>10920</v>
      </c>
      <c r="J44" s="60">
        <f t="shared" si="0"/>
        <v>9800</v>
      </c>
      <c r="K44" s="60">
        <f t="shared" si="0"/>
        <v>47040</v>
      </c>
      <c r="L44" s="60">
        <f t="shared" si="0"/>
        <v>30800</v>
      </c>
      <c r="M44" s="60">
        <f t="shared" si="0"/>
        <v>20160</v>
      </c>
      <c r="N44" s="60">
        <f t="shared" si="6"/>
        <v>127680</v>
      </c>
      <c r="O44" s="60">
        <f t="shared" si="5"/>
        <v>1532160</v>
      </c>
    </row>
    <row r="45" spans="1:17" ht="25.5" x14ac:dyDescent="0.25">
      <c r="A45" s="6" t="s">
        <v>1317</v>
      </c>
      <c r="B45" s="6" t="s">
        <v>189</v>
      </c>
      <c r="C45" s="6" t="s">
        <v>1312</v>
      </c>
      <c r="D45" s="130">
        <v>250</v>
      </c>
      <c r="E45" s="59">
        <v>6</v>
      </c>
      <c r="F45" s="60">
        <f t="shared" si="0"/>
        <v>0</v>
      </c>
      <c r="G45" s="60">
        <f t="shared" si="0"/>
        <v>24000</v>
      </c>
      <c r="H45" s="60">
        <f t="shared" si="0"/>
        <v>24000</v>
      </c>
      <c r="I45" s="60">
        <f t="shared" si="0"/>
        <v>58500</v>
      </c>
      <c r="J45" s="60">
        <f t="shared" si="0"/>
        <v>52500</v>
      </c>
      <c r="K45" s="60">
        <f t="shared" si="0"/>
        <v>252000</v>
      </c>
      <c r="L45" s="60">
        <f t="shared" si="0"/>
        <v>165000</v>
      </c>
      <c r="M45" s="60">
        <f t="shared" si="0"/>
        <v>108000</v>
      </c>
      <c r="N45" s="60">
        <f t="shared" si="6"/>
        <v>684000</v>
      </c>
      <c r="O45" s="60">
        <f t="shared" si="5"/>
        <v>8208000</v>
      </c>
    </row>
    <row r="46" spans="1:17" x14ac:dyDescent="0.25">
      <c r="A46" s="6" t="s">
        <v>1317</v>
      </c>
      <c r="B46" s="6" t="s">
        <v>190</v>
      </c>
      <c r="C46" s="6" t="s">
        <v>1312</v>
      </c>
      <c r="D46" s="130">
        <v>180</v>
      </c>
      <c r="E46" s="59">
        <v>2</v>
      </c>
      <c r="F46" s="60">
        <f t="shared" si="0"/>
        <v>0</v>
      </c>
      <c r="G46" s="60">
        <f t="shared" si="0"/>
        <v>5760</v>
      </c>
      <c r="H46" s="60">
        <f t="shared" si="0"/>
        <v>5760</v>
      </c>
      <c r="I46" s="60">
        <f t="shared" si="0"/>
        <v>14040</v>
      </c>
      <c r="J46" s="60">
        <f t="shared" si="0"/>
        <v>12600</v>
      </c>
      <c r="K46" s="60">
        <f t="shared" si="0"/>
        <v>60480</v>
      </c>
      <c r="L46" s="60">
        <f t="shared" si="0"/>
        <v>39600</v>
      </c>
      <c r="M46" s="60">
        <f t="shared" si="0"/>
        <v>25920</v>
      </c>
      <c r="N46" s="60">
        <f t="shared" si="6"/>
        <v>164160</v>
      </c>
      <c r="O46" s="60">
        <f t="shared" si="5"/>
        <v>1969920</v>
      </c>
    </row>
    <row r="47" spans="1:17" x14ac:dyDescent="0.25">
      <c r="A47" s="6" t="s">
        <v>1317</v>
      </c>
      <c r="B47" s="6" t="s">
        <v>191</v>
      </c>
      <c r="C47" s="6" t="s">
        <v>1312</v>
      </c>
      <c r="D47" s="130">
        <v>119.52861952861953</v>
      </c>
      <c r="E47" s="59">
        <v>1</v>
      </c>
      <c r="F47" s="60">
        <f t="shared" si="0"/>
        <v>0</v>
      </c>
      <c r="G47" s="60">
        <f t="shared" si="0"/>
        <v>1912.4579124579125</v>
      </c>
      <c r="H47" s="60">
        <f t="shared" si="0"/>
        <v>1912.4579124579125</v>
      </c>
      <c r="I47" s="60">
        <f t="shared" si="0"/>
        <v>4661.6161616161617</v>
      </c>
      <c r="J47" s="60">
        <f t="shared" si="0"/>
        <v>4183.5016835016841</v>
      </c>
      <c r="K47" s="60">
        <f t="shared" si="0"/>
        <v>20080.808080808081</v>
      </c>
      <c r="L47" s="60">
        <f t="shared" si="0"/>
        <v>13148.148148148148</v>
      </c>
      <c r="M47" s="60">
        <f t="shared" si="0"/>
        <v>8606.060606060606</v>
      </c>
      <c r="N47" s="60">
        <f t="shared" si="6"/>
        <v>54505.050505050509</v>
      </c>
      <c r="O47" s="60">
        <f t="shared" si="5"/>
        <v>654060.60606060608</v>
      </c>
    </row>
    <row r="48" spans="1:17" x14ac:dyDescent="0.25">
      <c r="A48" s="6" t="s">
        <v>1318</v>
      </c>
      <c r="B48" s="6" t="s">
        <v>192</v>
      </c>
      <c r="C48" s="6" t="s">
        <v>1311</v>
      </c>
      <c r="D48" s="130">
        <v>200</v>
      </c>
      <c r="E48" s="59">
        <v>2</v>
      </c>
      <c r="F48" s="60">
        <f t="shared" si="0"/>
        <v>0</v>
      </c>
      <c r="G48" s="60">
        <f t="shared" si="0"/>
        <v>6400</v>
      </c>
      <c r="H48" s="60">
        <f t="shared" si="0"/>
        <v>6400</v>
      </c>
      <c r="I48" s="60">
        <f t="shared" si="0"/>
        <v>15600</v>
      </c>
      <c r="J48" s="60">
        <f t="shared" si="0"/>
        <v>14000</v>
      </c>
      <c r="K48" s="60">
        <f t="shared" si="0"/>
        <v>67200</v>
      </c>
      <c r="L48" s="60">
        <f t="shared" si="0"/>
        <v>44000</v>
      </c>
      <c r="M48" s="60">
        <f t="shared" si="0"/>
        <v>28800</v>
      </c>
      <c r="N48" s="60">
        <f t="shared" si="6"/>
        <v>182400</v>
      </c>
      <c r="O48" s="60">
        <f t="shared" si="5"/>
        <v>2188800</v>
      </c>
    </row>
    <row r="49" spans="1:17" x14ac:dyDescent="0.25">
      <c r="A49" s="6" t="s">
        <v>1318</v>
      </c>
      <c r="B49" s="6" t="s">
        <v>193</v>
      </c>
      <c r="C49" s="6" t="s">
        <v>1311</v>
      </c>
      <c r="D49" s="130">
        <v>190.97314036232009</v>
      </c>
      <c r="E49" s="59">
        <v>1</v>
      </c>
      <c r="F49" s="60">
        <f t="shared" si="0"/>
        <v>0</v>
      </c>
      <c r="G49" s="60">
        <f t="shared" si="0"/>
        <v>3055.5702457971215</v>
      </c>
      <c r="H49" s="60">
        <f t="shared" si="0"/>
        <v>3055.5702457971215</v>
      </c>
      <c r="I49" s="60">
        <f t="shared" si="0"/>
        <v>7447.9524741304831</v>
      </c>
      <c r="J49" s="60">
        <f t="shared" si="0"/>
        <v>6684.0599126812031</v>
      </c>
      <c r="K49" s="60">
        <f t="shared" si="0"/>
        <v>32083.487580869776</v>
      </c>
      <c r="L49" s="60">
        <f t="shared" si="0"/>
        <v>21007.04543985521</v>
      </c>
      <c r="M49" s="60">
        <f t="shared" si="0"/>
        <v>13750.066106087046</v>
      </c>
      <c r="N49" s="60">
        <f t="shared" si="6"/>
        <v>87083.752005217961</v>
      </c>
      <c r="O49" s="60">
        <f t="shared" si="5"/>
        <v>1045005.0240626156</v>
      </c>
    </row>
    <row r="50" spans="1:17" x14ac:dyDescent="0.25">
      <c r="A50" s="6" t="s">
        <v>1319</v>
      </c>
      <c r="B50" s="6" t="s">
        <v>194</v>
      </c>
      <c r="C50" s="6" t="s">
        <v>1311</v>
      </c>
      <c r="D50" s="131">
        <v>350</v>
      </c>
      <c r="E50" s="59">
        <v>1</v>
      </c>
      <c r="F50" s="60">
        <f t="shared" si="0"/>
        <v>0</v>
      </c>
      <c r="G50" s="60">
        <f t="shared" si="0"/>
        <v>5600</v>
      </c>
      <c r="H50" s="60">
        <f t="shared" si="0"/>
        <v>5600</v>
      </c>
      <c r="I50" s="60">
        <f t="shared" si="0"/>
        <v>13650</v>
      </c>
      <c r="J50" s="60">
        <f t="shared" si="0"/>
        <v>12250</v>
      </c>
      <c r="K50" s="60">
        <f t="shared" si="0"/>
        <v>58800</v>
      </c>
      <c r="L50" s="60">
        <f t="shared" si="0"/>
        <v>38500</v>
      </c>
      <c r="M50" s="60">
        <f t="shared" si="0"/>
        <v>25200</v>
      </c>
      <c r="N50" s="60">
        <f t="shared" ref="N50:N54" si="7">SUM(F50:M50)</f>
        <v>159600</v>
      </c>
      <c r="O50" s="60">
        <f t="shared" ref="O50:O54" si="8">N50*12</f>
        <v>1915200</v>
      </c>
    </row>
    <row r="51" spans="1:17" x14ac:dyDescent="0.25">
      <c r="A51" s="6" t="s">
        <v>1319</v>
      </c>
      <c r="B51" s="6" t="s">
        <v>195</v>
      </c>
      <c r="C51" s="6" t="s">
        <v>1311</v>
      </c>
      <c r="D51" s="131">
        <v>600</v>
      </c>
      <c r="E51" s="59">
        <v>1</v>
      </c>
      <c r="F51" s="60">
        <f t="shared" si="0"/>
        <v>0</v>
      </c>
      <c r="G51" s="60">
        <f t="shared" si="0"/>
        <v>9600</v>
      </c>
      <c r="H51" s="60">
        <f t="shared" si="0"/>
        <v>9600</v>
      </c>
      <c r="I51" s="60">
        <f t="shared" si="0"/>
        <v>23400</v>
      </c>
      <c r="J51" s="60">
        <f t="shared" si="0"/>
        <v>21000</v>
      </c>
      <c r="K51" s="60">
        <f t="shared" si="0"/>
        <v>100800</v>
      </c>
      <c r="L51" s="60">
        <f t="shared" si="0"/>
        <v>66000</v>
      </c>
      <c r="M51" s="60">
        <f t="shared" si="0"/>
        <v>43200</v>
      </c>
      <c r="N51" s="60">
        <f t="shared" si="7"/>
        <v>273600</v>
      </c>
      <c r="O51" s="60">
        <f t="shared" si="8"/>
        <v>3283200</v>
      </c>
    </row>
    <row r="52" spans="1:17" x14ac:dyDescent="0.25">
      <c r="A52" s="6" t="s">
        <v>1319</v>
      </c>
      <c r="B52" s="6" t="s">
        <v>196</v>
      </c>
      <c r="C52" s="6" t="s">
        <v>1311</v>
      </c>
      <c r="D52" s="131">
        <v>650</v>
      </c>
      <c r="E52" s="59">
        <v>1</v>
      </c>
      <c r="F52" s="60">
        <f t="shared" si="0"/>
        <v>0</v>
      </c>
      <c r="G52" s="60">
        <f t="shared" si="0"/>
        <v>10400</v>
      </c>
      <c r="H52" s="60">
        <f t="shared" si="0"/>
        <v>10400</v>
      </c>
      <c r="I52" s="60">
        <f t="shared" si="0"/>
        <v>25350</v>
      </c>
      <c r="J52" s="60">
        <f t="shared" si="0"/>
        <v>22750</v>
      </c>
      <c r="K52" s="60">
        <f t="shared" si="0"/>
        <v>109200</v>
      </c>
      <c r="L52" s="60">
        <f t="shared" si="0"/>
        <v>71500</v>
      </c>
      <c r="M52" s="60">
        <f t="shared" si="0"/>
        <v>46800</v>
      </c>
      <c r="N52" s="60">
        <f t="shared" si="7"/>
        <v>296400</v>
      </c>
      <c r="O52" s="60">
        <f t="shared" si="8"/>
        <v>3556800</v>
      </c>
    </row>
    <row r="53" spans="1:17" x14ac:dyDescent="0.25">
      <c r="A53" s="6" t="s">
        <v>1319</v>
      </c>
      <c r="B53" s="6" t="s">
        <v>197</v>
      </c>
      <c r="C53" s="6" t="s">
        <v>1311</v>
      </c>
      <c r="D53" s="131">
        <v>750</v>
      </c>
      <c r="E53" s="59">
        <v>1</v>
      </c>
      <c r="F53" s="60">
        <f t="shared" ref="F53:M54" si="9">$E53*$D53*F$33*F$32</f>
        <v>0</v>
      </c>
      <c r="G53" s="60">
        <f t="shared" si="9"/>
        <v>12000</v>
      </c>
      <c r="H53" s="60">
        <f t="shared" si="9"/>
        <v>12000</v>
      </c>
      <c r="I53" s="60">
        <f t="shared" si="9"/>
        <v>29250</v>
      </c>
      <c r="J53" s="60">
        <f t="shared" si="9"/>
        <v>26250</v>
      </c>
      <c r="K53" s="60">
        <f t="shared" si="9"/>
        <v>126000</v>
      </c>
      <c r="L53" s="60">
        <f t="shared" si="9"/>
        <v>82500</v>
      </c>
      <c r="M53" s="60">
        <f t="shared" si="9"/>
        <v>54000</v>
      </c>
      <c r="N53" s="60">
        <f t="shared" si="7"/>
        <v>342000</v>
      </c>
      <c r="O53" s="60">
        <f t="shared" si="8"/>
        <v>4104000</v>
      </c>
    </row>
    <row r="54" spans="1:17" x14ac:dyDescent="0.25">
      <c r="A54" s="6" t="s">
        <v>1319</v>
      </c>
      <c r="B54" s="6" t="s">
        <v>1313</v>
      </c>
      <c r="C54" s="6" t="s">
        <v>1313</v>
      </c>
      <c r="D54" s="131">
        <v>100</v>
      </c>
      <c r="E54" s="59">
        <v>1</v>
      </c>
      <c r="F54" s="60">
        <f t="shared" si="9"/>
        <v>0</v>
      </c>
      <c r="G54" s="60">
        <f t="shared" si="9"/>
        <v>1600</v>
      </c>
      <c r="H54" s="60">
        <f t="shared" si="9"/>
        <v>1600</v>
      </c>
      <c r="I54" s="60">
        <f t="shared" si="9"/>
        <v>3900</v>
      </c>
      <c r="J54" s="60">
        <f t="shared" si="9"/>
        <v>3500</v>
      </c>
      <c r="K54" s="60">
        <f t="shared" si="9"/>
        <v>16800</v>
      </c>
      <c r="L54" s="60">
        <f t="shared" si="9"/>
        <v>11000</v>
      </c>
      <c r="M54" s="60">
        <f t="shared" si="9"/>
        <v>7200</v>
      </c>
      <c r="N54" s="60">
        <f t="shared" si="7"/>
        <v>45600</v>
      </c>
      <c r="O54" s="60">
        <f t="shared" si="8"/>
        <v>547200</v>
      </c>
    </row>
    <row r="55" spans="1:17" ht="15.75" x14ac:dyDescent="0.25">
      <c r="B55" s="61"/>
      <c r="C55" s="62"/>
      <c r="D55" s="63"/>
      <c r="E55" s="64"/>
      <c r="F55" s="65"/>
      <c r="G55" s="65"/>
      <c r="H55" s="65"/>
      <c r="I55" s="65"/>
      <c r="J55" s="65"/>
      <c r="K55" s="65"/>
      <c r="L55" s="65"/>
      <c r="M55" s="65"/>
      <c r="N55" s="65"/>
      <c r="O55" s="65"/>
    </row>
    <row r="56" spans="1:17" ht="15.75" x14ac:dyDescent="0.25">
      <c r="B56" s="61"/>
      <c r="C56" s="62"/>
      <c r="D56" s="63"/>
      <c r="E56" s="64"/>
      <c r="F56" s="65"/>
      <c r="G56" s="65"/>
      <c r="H56" s="65"/>
      <c r="I56" s="65"/>
      <c r="J56" s="65"/>
      <c r="K56" s="65"/>
      <c r="L56" s="65"/>
      <c r="M56" s="65"/>
      <c r="N56" s="66">
        <f>SUM(N35:N55)</f>
        <v>5767968.7076700684</v>
      </c>
      <c r="O56" s="66">
        <f>SUM(O35:O55)</f>
        <v>69215624.492040828</v>
      </c>
      <c r="P56" s="66"/>
      <c r="Q56" s="180"/>
    </row>
    <row r="57" spans="1:17" ht="15.75" x14ac:dyDescent="0.25">
      <c r="B57" s="61"/>
      <c r="C57" s="62"/>
      <c r="D57" s="63"/>
      <c r="E57" s="64"/>
      <c r="F57" s="65"/>
      <c r="G57" s="65"/>
      <c r="H57" s="65"/>
      <c r="I57" s="65"/>
      <c r="J57" s="65"/>
      <c r="K57" s="65"/>
      <c r="L57" s="65"/>
      <c r="M57" s="65"/>
      <c r="N57" s="66"/>
      <c r="O57" s="66"/>
    </row>
    <row r="58" spans="1:17" ht="15.75" x14ac:dyDescent="0.25">
      <c r="B58" s="61"/>
      <c r="C58" s="62"/>
      <c r="D58" s="63"/>
      <c r="E58" s="64"/>
      <c r="F58" s="65"/>
      <c r="G58" s="65"/>
      <c r="H58" s="65"/>
      <c r="I58" s="65"/>
      <c r="J58" s="65"/>
      <c r="K58" s="65"/>
      <c r="L58" s="65"/>
      <c r="M58" s="65"/>
      <c r="N58" s="66"/>
      <c r="O58" s="66"/>
    </row>
    <row r="59" spans="1:17" ht="15.75" x14ac:dyDescent="0.25">
      <c r="B59" s="61"/>
      <c r="C59" s="51" t="s">
        <v>1329</v>
      </c>
      <c r="D59" s="52"/>
      <c r="E59" s="53"/>
      <c r="F59" s="54"/>
      <c r="G59" s="54"/>
      <c r="H59" s="54"/>
      <c r="I59" s="54"/>
    </row>
    <row r="60" spans="1:17" ht="22.5" x14ac:dyDescent="0.25">
      <c r="B60" s="61"/>
      <c r="C60" s="33"/>
      <c r="D60" s="33"/>
      <c r="E60" s="187" t="s">
        <v>1324</v>
      </c>
      <c r="F60" s="1">
        <v>0</v>
      </c>
      <c r="G60" s="1">
        <v>4</v>
      </c>
      <c r="H60" s="1">
        <v>1</v>
      </c>
      <c r="I60" s="1">
        <v>3</v>
      </c>
      <c r="J60" s="1">
        <v>2</v>
      </c>
      <c r="K60" s="1">
        <v>7</v>
      </c>
      <c r="L60" s="1">
        <v>0</v>
      </c>
      <c r="M60" s="1">
        <v>0</v>
      </c>
      <c r="N60">
        <f>SUM(F60:M60)</f>
        <v>17</v>
      </c>
      <c r="P60" s="1"/>
    </row>
    <row r="61" spans="1:17" ht="22.5" x14ac:dyDescent="0.25">
      <c r="B61" s="61"/>
      <c r="C61" s="187" t="s">
        <v>1572</v>
      </c>
      <c r="D61" s="188"/>
      <c r="E61" s="187" t="s">
        <v>1325</v>
      </c>
      <c r="F61" s="1">
        <v>0</v>
      </c>
      <c r="G61" s="1">
        <v>3</v>
      </c>
      <c r="H61" s="1">
        <v>2</v>
      </c>
      <c r="I61" s="1">
        <v>2</v>
      </c>
      <c r="J61" s="1">
        <v>1</v>
      </c>
      <c r="K61" s="1">
        <v>2</v>
      </c>
      <c r="L61" s="1">
        <v>0</v>
      </c>
      <c r="M61" s="1">
        <v>0</v>
      </c>
      <c r="N61">
        <f>SUMPRODUCT(F61:M61,F60:M60)</f>
        <v>36</v>
      </c>
      <c r="P61" s="1"/>
      <c r="Q61" s="180"/>
    </row>
    <row r="62" spans="1:17" ht="51" x14ac:dyDescent="0.25">
      <c r="B62" s="61"/>
      <c r="C62" s="57" t="s">
        <v>1322</v>
      </c>
      <c r="D62" s="57" t="s">
        <v>1323</v>
      </c>
      <c r="E62" s="49" t="s">
        <v>1335</v>
      </c>
      <c r="F62" s="186" t="s">
        <v>11</v>
      </c>
      <c r="G62" s="35" t="s">
        <v>12</v>
      </c>
      <c r="H62" s="35" t="s">
        <v>13</v>
      </c>
      <c r="I62" s="35" t="s">
        <v>14</v>
      </c>
      <c r="J62" s="35" t="s">
        <v>15</v>
      </c>
      <c r="K62" s="35" t="s">
        <v>16</v>
      </c>
      <c r="L62" s="35" t="s">
        <v>17</v>
      </c>
      <c r="M62" s="35" t="s">
        <v>120</v>
      </c>
      <c r="N62" s="57" t="s">
        <v>1326</v>
      </c>
      <c r="O62" s="57" t="s">
        <v>1327</v>
      </c>
      <c r="P62" s="117"/>
    </row>
    <row r="63" spans="1:17" ht="15.75" x14ac:dyDescent="0.25">
      <c r="B63" s="61"/>
      <c r="C63" s="6" t="s">
        <v>1339</v>
      </c>
      <c r="D63" s="5">
        <v>200</v>
      </c>
      <c r="E63" s="58">
        <v>4</v>
      </c>
      <c r="F63" s="60">
        <f t="shared" ref="F63:M63" si="10">$E63*$D63*F60*F61</f>
        <v>0</v>
      </c>
      <c r="G63" s="60">
        <f t="shared" si="10"/>
        <v>9600</v>
      </c>
      <c r="H63" s="60">
        <f t="shared" si="10"/>
        <v>1600</v>
      </c>
      <c r="I63" s="60">
        <f t="shared" si="10"/>
        <v>4800</v>
      </c>
      <c r="J63" s="60">
        <f t="shared" si="10"/>
        <v>1600</v>
      </c>
      <c r="K63" s="60">
        <f t="shared" si="10"/>
        <v>11200</v>
      </c>
      <c r="L63" s="60">
        <f t="shared" si="10"/>
        <v>0</v>
      </c>
      <c r="M63" s="60">
        <f t="shared" si="10"/>
        <v>0</v>
      </c>
      <c r="N63" s="60">
        <f t="shared" ref="N63" si="11">SUM(F63:M63)</f>
        <v>28800</v>
      </c>
      <c r="O63" s="60">
        <f t="shared" ref="O63" si="12">N63*12</f>
        <v>345600</v>
      </c>
    </row>
    <row r="64" spans="1:17" ht="15.75" x14ac:dyDescent="0.25">
      <c r="B64" s="61"/>
      <c r="C64" s="62"/>
      <c r="D64" s="63"/>
      <c r="E64" s="64"/>
      <c r="F64" s="65"/>
      <c r="G64" s="65"/>
      <c r="H64" s="65"/>
      <c r="I64" s="65"/>
      <c r="J64" s="65"/>
      <c r="K64" s="65"/>
      <c r="L64" s="65"/>
      <c r="M64" s="65"/>
      <c r="N64" s="66"/>
      <c r="O64" s="66"/>
    </row>
    <row r="65" spans="2:17" ht="15.75" x14ac:dyDescent="0.25">
      <c r="B65" s="61"/>
      <c r="C65" s="62"/>
      <c r="D65" s="63"/>
      <c r="E65" s="64"/>
      <c r="F65" s="65"/>
      <c r="G65" s="65"/>
      <c r="H65" s="65"/>
      <c r="I65" s="65"/>
      <c r="J65" s="65"/>
      <c r="K65" s="65"/>
      <c r="L65" s="65"/>
      <c r="M65" s="65"/>
      <c r="N65" s="66">
        <f>SUM(N63:N63)</f>
        <v>28800</v>
      </c>
      <c r="O65" s="66">
        <f>SUM(O63:O63)</f>
        <v>345600</v>
      </c>
      <c r="P65" s="66"/>
      <c r="Q65" s="180"/>
    </row>
    <row r="66" spans="2:17" ht="15.75" x14ac:dyDescent="0.25">
      <c r="B66" s="61"/>
      <c r="C66" s="62"/>
      <c r="D66" s="63"/>
      <c r="E66" s="64"/>
      <c r="F66" s="65"/>
      <c r="G66" s="65"/>
      <c r="H66" s="65"/>
      <c r="I66" s="65"/>
      <c r="J66" s="65"/>
      <c r="K66" s="65"/>
      <c r="L66" s="65"/>
      <c r="M66" s="65"/>
      <c r="N66" s="66"/>
      <c r="O66" s="66"/>
    </row>
    <row r="67" spans="2:17" ht="15.75" x14ac:dyDescent="0.25">
      <c r="B67" s="61"/>
      <c r="C67" s="62"/>
      <c r="D67" s="63"/>
      <c r="E67" s="64"/>
      <c r="F67" s="65"/>
      <c r="G67" s="65"/>
      <c r="H67" s="65"/>
      <c r="I67" s="65"/>
      <c r="J67" s="65"/>
      <c r="K67" s="65"/>
      <c r="L67" s="65"/>
      <c r="M67" s="65"/>
      <c r="N67" s="66"/>
      <c r="O67" s="66"/>
    </row>
    <row r="68" spans="2:17" ht="15.75" x14ac:dyDescent="0.25">
      <c r="B68" s="61"/>
      <c r="C68" s="51" t="s">
        <v>1330</v>
      </c>
      <c r="D68" s="52"/>
      <c r="E68" s="53"/>
      <c r="F68" s="54"/>
      <c r="G68" s="54"/>
      <c r="H68" s="54"/>
      <c r="I68" s="54"/>
    </row>
    <row r="69" spans="2:17" ht="22.5" x14ac:dyDescent="0.25">
      <c r="B69" s="61"/>
      <c r="C69" s="33"/>
      <c r="D69" s="33"/>
      <c r="E69" s="187" t="s">
        <v>1324</v>
      </c>
      <c r="F69" s="1">
        <v>0</v>
      </c>
      <c r="G69" s="1">
        <v>7</v>
      </c>
      <c r="H69" s="1">
        <v>7</v>
      </c>
      <c r="I69" s="1">
        <v>10</v>
      </c>
      <c r="J69" s="1">
        <v>6</v>
      </c>
      <c r="K69" s="1">
        <v>22</v>
      </c>
      <c r="L69" s="1">
        <v>8</v>
      </c>
      <c r="M69" s="1">
        <v>6</v>
      </c>
      <c r="N69">
        <f>SUM(F69:M69)</f>
        <v>66</v>
      </c>
      <c r="P69" s="1"/>
    </row>
    <row r="70" spans="2:17" ht="22.5" x14ac:dyDescent="0.25">
      <c r="C70" s="187" t="s">
        <v>1572</v>
      </c>
      <c r="D70" s="56"/>
      <c r="E70" s="187" t="s">
        <v>1325</v>
      </c>
      <c r="F70" s="1">
        <v>0</v>
      </c>
      <c r="G70" s="1">
        <v>3</v>
      </c>
      <c r="H70" s="1">
        <v>4</v>
      </c>
      <c r="I70" s="1">
        <v>3</v>
      </c>
      <c r="J70" s="1">
        <v>5</v>
      </c>
      <c r="K70" s="1">
        <v>6</v>
      </c>
      <c r="L70" s="1">
        <v>7</v>
      </c>
      <c r="M70" s="1">
        <v>10</v>
      </c>
      <c r="N70">
        <f>SUMPRODUCT(F70:M70,F69:M69)</f>
        <v>357</v>
      </c>
      <c r="P70" s="1"/>
      <c r="Q70" s="180"/>
    </row>
    <row r="71" spans="2:17" ht="51" x14ac:dyDescent="0.25">
      <c r="C71" s="57" t="s">
        <v>1322</v>
      </c>
      <c r="D71" s="57" t="s">
        <v>1323</v>
      </c>
      <c r="E71" s="67" t="s">
        <v>1331</v>
      </c>
      <c r="F71" s="35" t="s">
        <v>11</v>
      </c>
      <c r="G71" s="35" t="s">
        <v>12</v>
      </c>
      <c r="H71" s="35" t="s">
        <v>13</v>
      </c>
      <c r="I71" s="35" t="s">
        <v>14</v>
      </c>
      <c r="J71" s="35" t="s">
        <v>15</v>
      </c>
      <c r="K71" s="35" t="s">
        <v>16</v>
      </c>
      <c r="L71" s="35" t="s">
        <v>17</v>
      </c>
      <c r="M71" s="35" t="s">
        <v>120</v>
      </c>
      <c r="N71" s="57" t="s">
        <v>1326</v>
      </c>
      <c r="O71" s="57" t="s">
        <v>1327</v>
      </c>
      <c r="P71" s="117"/>
    </row>
    <row r="72" spans="2:17" x14ac:dyDescent="0.25">
      <c r="C72" s="6" t="s">
        <v>1310</v>
      </c>
      <c r="D72" s="5">
        <v>150</v>
      </c>
      <c r="E72" s="58">
        <v>4</v>
      </c>
      <c r="F72" s="60">
        <f t="shared" ref="F72:M72" si="13">$E72*$D72*F69*F70</f>
        <v>0</v>
      </c>
      <c r="G72" s="60">
        <f t="shared" si="13"/>
        <v>12600</v>
      </c>
      <c r="H72" s="60">
        <f t="shared" si="13"/>
        <v>16800</v>
      </c>
      <c r="I72" s="60">
        <f t="shared" si="13"/>
        <v>18000</v>
      </c>
      <c r="J72" s="60">
        <f t="shared" si="13"/>
        <v>18000</v>
      </c>
      <c r="K72" s="60">
        <f t="shared" si="13"/>
        <v>79200</v>
      </c>
      <c r="L72" s="60">
        <f t="shared" si="13"/>
        <v>33600</v>
      </c>
      <c r="M72" s="60">
        <f t="shared" si="13"/>
        <v>36000</v>
      </c>
      <c r="N72" s="60">
        <f t="shared" ref="N72" si="14">SUM(F72:M72)</f>
        <v>214200</v>
      </c>
      <c r="O72" s="60">
        <f t="shared" ref="O72" si="15">N72*12</f>
        <v>2570400</v>
      </c>
    </row>
    <row r="73" spans="2:17" x14ac:dyDescent="0.25">
      <c r="C73" s="62"/>
      <c r="D73" s="63"/>
      <c r="E73" s="64"/>
      <c r="F73" s="65"/>
      <c r="G73" s="65"/>
      <c r="H73" s="65"/>
      <c r="I73" s="65"/>
      <c r="J73" s="65"/>
      <c r="K73" s="65"/>
      <c r="L73" s="65"/>
      <c r="M73" s="65"/>
      <c r="N73" s="66"/>
      <c r="O73" s="66"/>
    </row>
    <row r="74" spans="2:17" x14ac:dyDescent="0.25">
      <c r="C74" s="62"/>
      <c r="D74" s="63"/>
      <c r="E74" s="64"/>
      <c r="F74" s="65"/>
      <c r="G74" s="65"/>
      <c r="H74" s="65"/>
      <c r="I74" s="65"/>
      <c r="J74" s="65"/>
      <c r="K74" s="65"/>
      <c r="L74" s="65"/>
      <c r="M74" s="65"/>
      <c r="N74" s="66">
        <f>SUM(N72:N72)</f>
        <v>214200</v>
      </c>
      <c r="O74" s="66">
        <f>SUM(O72:O72)</f>
        <v>2570400</v>
      </c>
      <c r="P74" s="66"/>
      <c r="Q74" s="180"/>
    </row>
    <row r="77" spans="2:17" ht="15.75" x14ac:dyDescent="0.25">
      <c r="C77" s="51" t="s">
        <v>1332</v>
      </c>
      <c r="D77" s="52"/>
      <c r="E77" s="53"/>
      <c r="F77" s="54"/>
      <c r="G77" s="54"/>
      <c r="H77" s="54"/>
      <c r="I77" s="54"/>
    </row>
    <row r="78" spans="2:17" ht="22.5" x14ac:dyDescent="0.25">
      <c r="C78" s="33"/>
      <c r="D78" s="33"/>
      <c r="E78" s="187" t="s">
        <v>1324</v>
      </c>
      <c r="F78" s="1">
        <v>0</v>
      </c>
      <c r="G78" s="1">
        <v>3</v>
      </c>
      <c r="H78" s="1">
        <v>2</v>
      </c>
      <c r="I78" s="1">
        <v>3</v>
      </c>
      <c r="J78" s="1">
        <v>4</v>
      </c>
      <c r="K78" s="1">
        <v>18</v>
      </c>
      <c r="L78" s="1">
        <v>11</v>
      </c>
      <c r="M78" s="1">
        <v>0</v>
      </c>
      <c r="N78">
        <f>SUM(F78:M78)</f>
        <v>41</v>
      </c>
      <c r="P78" s="1"/>
    </row>
    <row r="79" spans="2:17" ht="22.5" x14ac:dyDescent="0.25">
      <c r="C79" s="187" t="s">
        <v>1572</v>
      </c>
      <c r="D79" s="56"/>
      <c r="E79" s="187" t="s">
        <v>1325</v>
      </c>
      <c r="F79" s="1">
        <v>0</v>
      </c>
      <c r="G79" s="1">
        <v>1</v>
      </c>
      <c r="H79" s="1">
        <v>2</v>
      </c>
      <c r="I79" s="1">
        <v>1</v>
      </c>
      <c r="J79" s="1">
        <v>2</v>
      </c>
      <c r="K79" s="1">
        <v>3</v>
      </c>
      <c r="L79" s="1">
        <v>6</v>
      </c>
      <c r="M79" s="1">
        <v>0</v>
      </c>
      <c r="N79">
        <f>SUM(F79:M79)</f>
        <v>15</v>
      </c>
      <c r="P79" s="1"/>
      <c r="Q79" s="180"/>
    </row>
    <row r="80" spans="2:17" ht="51" x14ac:dyDescent="0.25">
      <c r="C80" s="57" t="s">
        <v>1322</v>
      </c>
      <c r="D80" s="57" t="s">
        <v>1323</v>
      </c>
      <c r="E80" s="67" t="s">
        <v>1333</v>
      </c>
      <c r="F80" s="35" t="s">
        <v>11</v>
      </c>
      <c r="G80" s="35" t="s">
        <v>12</v>
      </c>
      <c r="H80" s="35" t="s">
        <v>13</v>
      </c>
      <c r="I80" s="35" t="s">
        <v>14</v>
      </c>
      <c r="J80" s="35" t="s">
        <v>15</v>
      </c>
      <c r="K80" s="35" t="s">
        <v>16</v>
      </c>
      <c r="L80" s="35" t="s">
        <v>17</v>
      </c>
      <c r="M80" s="35" t="s">
        <v>120</v>
      </c>
      <c r="N80" s="57" t="s">
        <v>1326</v>
      </c>
      <c r="O80" s="57" t="s">
        <v>1327</v>
      </c>
      <c r="P80" s="117"/>
    </row>
    <row r="81" spans="3:17" x14ac:dyDescent="0.25">
      <c r="C81" s="6" t="s">
        <v>1336</v>
      </c>
      <c r="D81" s="129">
        <v>1600</v>
      </c>
      <c r="E81" s="58">
        <v>4</v>
      </c>
      <c r="F81" s="60">
        <f>$E81*$D81*$F78*$F79</f>
        <v>0</v>
      </c>
      <c r="G81" s="60">
        <f>$E81*$D81*$G78*$G79</f>
        <v>19200</v>
      </c>
      <c r="H81" s="60">
        <f t="shared" ref="H81:M81" si="16">$E81*$D81*H78*H79</f>
        <v>25600</v>
      </c>
      <c r="I81" s="60">
        <f t="shared" si="16"/>
        <v>19200</v>
      </c>
      <c r="J81" s="60">
        <f t="shared" si="16"/>
        <v>51200</v>
      </c>
      <c r="K81" s="60">
        <f t="shared" si="16"/>
        <v>345600</v>
      </c>
      <c r="L81" s="60">
        <f t="shared" si="16"/>
        <v>422400</v>
      </c>
      <c r="M81" s="60">
        <f t="shared" si="16"/>
        <v>0</v>
      </c>
      <c r="N81" s="60">
        <f t="shared" ref="N81" si="17">SUM(F81:M81)</f>
        <v>883200</v>
      </c>
      <c r="O81" s="60">
        <f t="shared" ref="O81" si="18">N81*12</f>
        <v>10598400</v>
      </c>
    </row>
    <row r="82" spans="3:17" x14ac:dyDescent="0.25">
      <c r="C82" s="6" t="s">
        <v>1337</v>
      </c>
      <c r="D82" s="5">
        <v>1250</v>
      </c>
      <c r="E82" s="58">
        <v>2</v>
      </c>
      <c r="F82" s="60">
        <f>$E82*$D82*F78*F79</f>
        <v>0</v>
      </c>
      <c r="G82" s="60">
        <f>$E82*$D82*G78*G79</f>
        <v>7500</v>
      </c>
      <c r="H82" s="60">
        <f t="shared" ref="H82:M82" si="19">$E82*$D82*H78*H79</f>
        <v>10000</v>
      </c>
      <c r="I82" s="60">
        <f t="shared" si="19"/>
        <v>7500</v>
      </c>
      <c r="J82" s="60">
        <f t="shared" si="19"/>
        <v>20000</v>
      </c>
      <c r="K82" s="60">
        <f t="shared" si="19"/>
        <v>135000</v>
      </c>
      <c r="L82" s="60">
        <f t="shared" si="19"/>
        <v>165000</v>
      </c>
      <c r="M82" s="60">
        <f t="shared" si="19"/>
        <v>0</v>
      </c>
      <c r="N82" s="60">
        <f t="shared" ref="N82" si="20">SUM(F82:M82)</f>
        <v>345000</v>
      </c>
      <c r="O82" s="60">
        <f t="shared" ref="O82" si="21">N82*12</f>
        <v>4140000</v>
      </c>
    </row>
    <row r="83" spans="3:17" x14ac:dyDescent="0.25">
      <c r="C83" s="6" t="s">
        <v>1338</v>
      </c>
      <c r="D83" s="5">
        <v>100</v>
      </c>
      <c r="E83" s="58"/>
      <c r="F83" s="60">
        <f>$E83*$D83*F78*F79</f>
        <v>0</v>
      </c>
      <c r="G83" s="60">
        <f t="shared" ref="G83:M83" si="22">$E83*$D83*G78*G79</f>
        <v>0</v>
      </c>
      <c r="H83" s="60">
        <f t="shared" si="22"/>
        <v>0</v>
      </c>
      <c r="I83" s="60">
        <f t="shared" si="22"/>
        <v>0</v>
      </c>
      <c r="J83" s="60">
        <f t="shared" si="22"/>
        <v>0</v>
      </c>
      <c r="K83" s="60">
        <f t="shared" si="22"/>
        <v>0</v>
      </c>
      <c r="L83" s="60">
        <f t="shared" si="22"/>
        <v>0</v>
      </c>
      <c r="M83" s="60">
        <f t="shared" si="22"/>
        <v>0</v>
      </c>
      <c r="N83" s="60">
        <f t="shared" ref="N83" si="23">SUM(F83:M83)</f>
        <v>0</v>
      </c>
      <c r="O83" s="60">
        <f t="shared" ref="O83" si="24">N83*12</f>
        <v>0</v>
      </c>
    </row>
    <row r="84" spans="3:17" x14ac:dyDescent="0.25">
      <c r="C84" s="62"/>
      <c r="D84" s="63"/>
      <c r="E84" s="64"/>
      <c r="F84" s="65"/>
      <c r="G84" s="65"/>
      <c r="H84" s="65"/>
      <c r="I84" s="65"/>
      <c r="J84" s="65"/>
      <c r="K84" s="65"/>
      <c r="L84" s="65"/>
      <c r="M84" s="65"/>
      <c r="N84" s="66"/>
      <c r="O84" s="66"/>
    </row>
    <row r="85" spans="3:17" x14ac:dyDescent="0.25">
      <c r="C85" s="62"/>
      <c r="D85" s="63"/>
      <c r="E85" s="64"/>
      <c r="F85" s="65"/>
      <c r="G85" s="65"/>
      <c r="H85" s="65"/>
      <c r="I85" s="65"/>
      <c r="J85" s="65"/>
      <c r="K85" s="65"/>
      <c r="L85" s="65"/>
      <c r="M85" s="65"/>
      <c r="N85" s="66">
        <f>SUM(N81:N83)</f>
        <v>1228200</v>
      </c>
      <c r="O85" s="66">
        <f>SUM(O81:O83)</f>
        <v>14738400</v>
      </c>
      <c r="P85" s="66"/>
      <c r="Q85" s="180"/>
    </row>
  </sheetData>
  <pageMargins left="0.7" right="0.7" top="0.75" bottom="0.75" header="0.3" footer="0.3"/>
  <pageSetup paperSize="9" orientation="portrait" r:id="rId1"/>
  <ignoredErrors>
    <ignoredError sqref="N40" formula="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87"/>
  <sheetViews>
    <sheetView zoomScale="85" zoomScaleNormal="85" workbookViewId="0">
      <pane ySplit="4" topLeftCell="A5" activePane="bottomLeft" state="frozen"/>
      <selection pane="bottomLeft" activeCell="E15" sqref="E15"/>
    </sheetView>
  </sheetViews>
  <sheetFormatPr defaultRowHeight="15" x14ac:dyDescent="0.25"/>
  <cols>
    <col min="1" max="1" width="16.140625" customWidth="1"/>
    <col min="3" max="3" width="51.5703125" bestFit="1" customWidth="1"/>
    <col min="6" max="6" width="12.85546875" bestFit="1" customWidth="1"/>
  </cols>
  <sheetData>
    <row r="2" spans="1:10" ht="21" x14ac:dyDescent="0.25">
      <c r="C2" s="287" t="s">
        <v>1356</v>
      </c>
      <c r="D2" s="287"/>
    </row>
    <row r="4" spans="1:10" ht="30" x14ac:dyDescent="0.25">
      <c r="A4" s="181" t="s">
        <v>1290</v>
      </c>
      <c r="B4" s="182" t="s">
        <v>110</v>
      </c>
      <c r="C4" s="182" t="s">
        <v>1291</v>
      </c>
      <c r="D4" s="183" t="s">
        <v>1364</v>
      </c>
      <c r="E4" s="183" t="s">
        <v>119</v>
      </c>
      <c r="F4" s="184" t="s">
        <v>111</v>
      </c>
      <c r="G4" s="183" t="s">
        <v>1365</v>
      </c>
      <c r="H4" s="183" t="s">
        <v>1366</v>
      </c>
      <c r="I4" s="183" t="s">
        <v>1158</v>
      </c>
      <c r="J4" s="183" t="s">
        <v>1159</v>
      </c>
    </row>
    <row r="5" spans="1:10" x14ac:dyDescent="0.25">
      <c r="A5" s="107" t="s">
        <v>1375</v>
      </c>
      <c r="B5" s="132">
        <v>1022</v>
      </c>
      <c r="C5" s="4" t="s">
        <v>135</v>
      </c>
      <c r="D5" s="108">
        <v>2785</v>
      </c>
      <c r="E5" s="108" t="s">
        <v>17</v>
      </c>
      <c r="F5" s="109" t="s">
        <v>114</v>
      </c>
      <c r="G5" s="194">
        <v>7</v>
      </c>
      <c r="H5" s="194">
        <v>0</v>
      </c>
      <c r="I5" s="194">
        <v>0</v>
      </c>
      <c r="J5" s="194">
        <v>3</v>
      </c>
    </row>
    <row r="6" spans="1:10" x14ac:dyDescent="0.25">
      <c r="A6" s="107" t="s">
        <v>1376</v>
      </c>
      <c r="B6" s="132">
        <v>1026</v>
      </c>
      <c r="C6" s="4" t="s">
        <v>136</v>
      </c>
      <c r="D6" s="108">
        <v>2958</v>
      </c>
      <c r="E6" s="108" t="s">
        <v>17</v>
      </c>
      <c r="F6" s="109" t="s">
        <v>114</v>
      </c>
      <c r="G6" s="194">
        <v>11</v>
      </c>
      <c r="H6" s="194">
        <v>0</v>
      </c>
      <c r="I6" s="194">
        <v>6</v>
      </c>
      <c r="J6" s="194">
        <v>5</v>
      </c>
    </row>
    <row r="7" spans="1:10" x14ac:dyDescent="0.25">
      <c r="A7" s="107" t="s">
        <v>1141</v>
      </c>
      <c r="B7" s="132">
        <v>1029</v>
      </c>
      <c r="C7" s="4" t="s">
        <v>137</v>
      </c>
      <c r="D7" s="108">
        <v>3562</v>
      </c>
      <c r="E7" s="108" t="s">
        <v>17</v>
      </c>
      <c r="F7" s="109" t="s">
        <v>114</v>
      </c>
      <c r="G7" s="194">
        <v>13</v>
      </c>
      <c r="H7" s="194">
        <v>0</v>
      </c>
      <c r="I7" s="194">
        <v>8</v>
      </c>
      <c r="J7" s="194">
        <v>6</v>
      </c>
    </row>
    <row r="8" spans="1:10" x14ac:dyDescent="0.25">
      <c r="A8" s="107" t="s">
        <v>1141</v>
      </c>
      <c r="B8" s="132">
        <v>1030</v>
      </c>
      <c r="C8" s="4" t="s">
        <v>138</v>
      </c>
      <c r="D8" s="108">
        <v>4446</v>
      </c>
      <c r="E8" s="108" t="s">
        <v>17</v>
      </c>
      <c r="F8" s="109" t="s">
        <v>114</v>
      </c>
      <c r="G8" s="194">
        <v>12</v>
      </c>
      <c r="H8" s="194">
        <v>0</v>
      </c>
      <c r="I8" s="194">
        <v>7</v>
      </c>
      <c r="J8" s="194">
        <v>6</v>
      </c>
    </row>
    <row r="9" spans="1:10" x14ac:dyDescent="0.25">
      <c r="A9" s="107" t="s">
        <v>1141</v>
      </c>
      <c r="B9" s="132">
        <v>1031</v>
      </c>
      <c r="C9" s="4" t="s">
        <v>139</v>
      </c>
      <c r="D9" s="108">
        <v>6752</v>
      </c>
      <c r="E9" s="108" t="s">
        <v>120</v>
      </c>
      <c r="F9" s="109" t="s">
        <v>1362</v>
      </c>
      <c r="G9" s="194">
        <v>15</v>
      </c>
      <c r="H9" s="194">
        <v>0</v>
      </c>
      <c r="I9" s="194">
        <v>16</v>
      </c>
      <c r="J9" s="194">
        <v>4</v>
      </c>
    </row>
    <row r="10" spans="1:10" x14ac:dyDescent="0.25">
      <c r="A10" s="107" t="s">
        <v>1141</v>
      </c>
      <c r="B10" s="132">
        <v>1033</v>
      </c>
      <c r="C10" s="4" t="s">
        <v>140</v>
      </c>
      <c r="D10" s="108">
        <v>2349</v>
      </c>
      <c r="E10" s="108" t="s">
        <v>16</v>
      </c>
      <c r="F10" s="109" t="s">
        <v>114</v>
      </c>
      <c r="G10" s="194">
        <v>7</v>
      </c>
      <c r="H10" s="194">
        <v>0</v>
      </c>
      <c r="I10" s="194">
        <v>8</v>
      </c>
      <c r="J10" s="194">
        <v>2</v>
      </c>
    </row>
    <row r="11" spans="1:10" x14ac:dyDescent="0.25">
      <c r="A11" s="107" t="s">
        <v>1368</v>
      </c>
      <c r="B11" s="132">
        <v>1034</v>
      </c>
      <c r="C11" s="4" t="s">
        <v>141</v>
      </c>
      <c r="D11" s="108">
        <v>3446</v>
      </c>
      <c r="E11" s="108" t="s">
        <v>17</v>
      </c>
      <c r="F11" s="109" t="s">
        <v>114</v>
      </c>
      <c r="G11" s="194">
        <v>7</v>
      </c>
      <c r="H11" s="194">
        <v>0</v>
      </c>
      <c r="I11" s="194">
        <v>6</v>
      </c>
      <c r="J11" s="194">
        <v>6</v>
      </c>
    </row>
    <row r="12" spans="1:10" x14ac:dyDescent="0.25">
      <c r="A12" s="107" t="s">
        <v>1141</v>
      </c>
      <c r="B12" s="132">
        <v>1036</v>
      </c>
      <c r="C12" s="4" t="s">
        <v>142</v>
      </c>
      <c r="D12" s="108">
        <v>5928</v>
      </c>
      <c r="E12" s="108" t="s">
        <v>120</v>
      </c>
      <c r="F12" s="109" t="s">
        <v>1362</v>
      </c>
      <c r="G12" s="194">
        <v>11</v>
      </c>
      <c r="H12" s="194">
        <v>0</v>
      </c>
      <c r="I12" s="194">
        <v>7</v>
      </c>
      <c r="J12" s="194">
        <v>6</v>
      </c>
    </row>
    <row r="13" spans="1:10" x14ac:dyDescent="0.25">
      <c r="A13" s="107" t="s">
        <v>1141</v>
      </c>
      <c r="B13" s="132">
        <v>1038</v>
      </c>
      <c r="C13" s="4" t="s">
        <v>143</v>
      </c>
      <c r="D13" s="108">
        <v>3571</v>
      </c>
      <c r="E13" s="108" t="s">
        <v>17</v>
      </c>
      <c r="F13" s="109" t="s">
        <v>114</v>
      </c>
      <c r="G13" s="194">
        <v>7</v>
      </c>
      <c r="H13" s="194">
        <v>0</v>
      </c>
      <c r="I13" s="194">
        <v>6</v>
      </c>
      <c r="J13" s="194">
        <v>3</v>
      </c>
    </row>
    <row r="14" spans="1:10" x14ac:dyDescent="0.25">
      <c r="A14" s="107" t="s">
        <v>1141</v>
      </c>
      <c r="B14" s="132">
        <v>1039</v>
      </c>
      <c r="C14" s="4" t="s">
        <v>144</v>
      </c>
      <c r="D14" s="108">
        <v>2767</v>
      </c>
      <c r="E14" s="108" t="s">
        <v>17</v>
      </c>
      <c r="F14" s="109" t="s">
        <v>114</v>
      </c>
      <c r="G14" s="194">
        <v>14</v>
      </c>
      <c r="H14" s="194">
        <v>0</v>
      </c>
      <c r="I14" s="194">
        <v>7</v>
      </c>
      <c r="J14" s="194">
        <v>6</v>
      </c>
    </row>
    <row r="15" spans="1:10" x14ac:dyDescent="0.25">
      <c r="A15" s="107" t="s">
        <v>1141</v>
      </c>
      <c r="B15" s="132">
        <v>1040</v>
      </c>
      <c r="C15" s="4" t="s">
        <v>145</v>
      </c>
      <c r="D15" s="108">
        <v>6595</v>
      </c>
      <c r="E15" s="108" t="s">
        <v>120</v>
      </c>
      <c r="F15" s="109" t="s">
        <v>1362</v>
      </c>
      <c r="G15" s="194">
        <v>9</v>
      </c>
      <c r="H15" s="194">
        <v>0</v>
      </c>
      <c r="I15" s="194">
        <v>8</v>
      </c>
      <c r="J15" s="194">
        <v>6</v>
      </c>
    </row>
    <row r="16" spans="1:10" x14ac:dyDescent="0.25">
      <c r="A16" s="107" t="s">
        <v>1141</v>
      </c>
      <c r="B16" s="132">
        <v>1042</v>
      </c>
      <c r="C16" s="4" t="s">
        <v>146</v>
      </c>
      <c r="D16" s="108">
        <v>706</v>
      </c>
      <c r="E16" s="108" t="s">
        <v>13</v>
      </c>
      <c r="F16" s="109" t="s">
        <v>1363</v>
      </c>
      <c r="G16" s="194">
        <v>3</v>
      </c>
      <c r="H16" s="194">
        <v>2</v>
      </c>
      <c r="I16" s="194">
        <v>0</v>
      </c>
      <c r="J16" s="194">
        <v>1</v>
      </c>
    </row>
    <row r="17" spans="1:10" x14ac:dyDescent="0.25">
      <c r="A17" s="107" t="s">
        <v>1141</v>
      </c>
      <c r="B17" s="132">
        <v>1045</v>
      </c>
      <c r="C17" s="4" t="s">
        <v>147</v>
      </c>
      <c r="D17" s="108">
        <v>3241</v>
      </c>
      <c r="E17" s="108" t="s">
        <v>17</v>
      </c>
      <c r="F17" s="109" t="s">
        <v>114</v>
      </c>
      <c r="G17" s="194">
        <v>11</v>
      </c>
      <c r="H17" s="194">
        <v>0</v>
      </c>
      <c r="I17" s="194">
        <v>6</v>
      </c>
      <c r="J17" s="194">
        <v>6</v>
      </c>
    </row>
    <row r="18" spans="1:10" x14ac:dyDescent="0.25">
      <c r="A18" s="107" t="s">
        <v>1141</v>
      </c>
      <c r="B18" s="132">
        <v>1046</v>
      </c>
      <c r="C18" s="4" t="s">
        <v>148</v>
      </c>
      <c r="D18" s="108">
        <v>487</v>
      </c>
      <c r="E18" s="108" t="s">
        <v>12</v>
      </c>
      <c r="F18" s="109" t="s">
        <v>1363</v>
      </c>
      <c r="G18" s="194">
        <v>2</v>
      </c>
      <c r="H18" s="194">
        <v>2</v>
      </c>
      <c r="I18" s="194">
        <v>0</v>
      </c>
      <c r="J18" s="194">
        <v>0</v>
      </c>
    </row>
    <row r="19" spans="1:10" x14ac:dyDescent="0.25">
      <c r="A19" s="107" t="s">
        <v>1141</v>
      </c>
      <c r="B19" s="132">
        <v>1047</v>
      </c>
      <c r="C19" s="4" t="s">
        <v>149</v>
      </c>
      <c r="D19" s="108">
        <v>1831</v>
      </c>
      <c r="E19" s="108" t="s">
        <v>16</v>
      </c>
      <c r="F19" s="109" t="s">
        <v>114</v>
      </c>
      <c r="G19" s="194">
        <v>5</v>
      </c>
      <c r="H19" s="194">
        <v>0</v>
      </c>
      <c r="I19" s="194">
        <v>4</v>
      </c>
      <c r="J19" s="194">
        <v>0</v>
      </c>
    </row>
    <row r="20" spans="1:10" x14ac:dyDescent="0.25">
      <c r="A20" s="107" t="s">
        <v>1367</v>
      </c>
      <c r="B20" s="132">
        <v>1048</v>
      </c>
      <c r="C20" s="4" t="s">
        <v>150</v>
      </c>
      <c r="D20" s="108">
        <v>2307</v>
      </c>
      <c r="E20" s="108" t="s">
        <v>16</v>
      </c>
      <c r="F20" s="109" t="s">
        <v>114</v>
      </c>
      <c r="G20" s="194">
        <v>4</v>
      </c>
      <c r="H20" s="194">
        <v>2</v>
      </c>
      <c r="I20" s="194">
        <v>0</v>
      </c>
      <c r="J20" s="194">
        <v>2</v>
      </c>
    </row>
    <row r="21" spans="1:10" x14ac:dyDescent="0.25">
      <c r="A21" s="107" t="s">
        <v>1141</v>
      </c>
      <c r="B21" s="132">
        <v>1051</v>
      </c>
      <c r="C21" s="4" t="s">
        <v>151</v>
      </c>
      <c r="D21" s="108">
        <v>2455</v>
      </c>
      <c r="E21" s="108" t="s">
        <v>16</v>
      </c>
      <c r="F21" s="109" t="s">
        <v>114</v>
      </c>
      <c r="G21" s="194">
        <v>8</v>
      </c>
      <c r="H21" s="194">
        <v>0</v>
      </c>
      <c r="I21" s="194">
        <v>5</v>
      </c>
      <c r="J21" s="194">
        <v>1</v>
      </c>
    </row>
    <row r="22" spans="1:10" x14ac:dyDescent="0.25">
      <c r="A22" s="107" t="s">
        <v>1370</v>
      </c>
      <c r="B22" s="132">
        <v>1052</v>
      </c>
      <c r="C22" s="4" t="s">
        <v>152</v>
      </c>
      <c r="D22" s="108">
        <v>5146</v>
      </c>
      <c r="E22" s="108" t="s">
        <v>120</v>
      </c>
      <c r="F22" s="109" t="s">
        <v>1362</v>
      </c>
      <c r="G22" s="194">
        <v>5</v>
      </c>
      <c r="H22" s="194">
        <v>1</v>
      </c>
      <c r="I22" s="194">
        <v>8</v>
      </c>
      <c r="J22" s="194">
        <v>2</v>
      </c>
    </row>
    <row r="23" spans="1:10" x14ac:dyDescent="0.25">
      <c r="A23" s="107" t="s">
        <v>1141</v>
      </c>
      <c r="B23" s="132">
        <v>1053</v>
      </c>
      <c r="C23" s="4" t="s">
        <v>153</v>
      </c>
      <c r="D23" s="108">
        <v>2047</v>
      </c>
      <c r="E23" s="108" t="s">
        <v>16</v>
      </c>
      <c r="F23" s="109" t="s">
        <v>114</v>
      </c>
      <c r="G23" s="194">
        <v>12</v>
      </c>
      <c r="H23" s="194">
        <v>0</v>
      </c>
      <c r="I23" s="194">
        <v>8</v>
      </c>
      <c r="J23" s="194">
        <v>6</v>
      </c>
    </row>
    <row r="24" spans="1:10" x14ac:dyDescent="0.25">
      <c r="A24" s="107" t="s">
        <v>1141</v>
      </c>
      <c r="B24" s="132">
        <v>1054</v>
      </c>
      <c r="C24" s="4" t="s">
        <v>154</v>
      </c>
      <c r="D24" s="108">
        <v>2072</v>
      </c>
      <c r="E24" s="108" t="s">
        <v>16</v>
      </c>
      <c r="F24" s="109" t="s">
        <v>114</v>
      </c>
      <c r="G24" s="194">
        <v>8</v>
      </c>
      <c r="H24" s="194">
        <v>0</v>
      </c>
      <c r="I24" s="194">
        <v>6</v>
      </c>
      <c r="J24" s="194">
        <v>5</v>
      </c>
    </row>
    <row r="25" spans="1:10" x14ac:dyDescent="0.25">
      <c r="A25" s="107" t="s">
        <v>1374</v>
      </c>
      <c r="B25" s="132">
        <v>1056</v>
      </c>
      <c r="C25" s="4" t="s">
        <v>1358</v>
      </c>
      <c r="D25" s="108">
        <v>1931</v>
      </c>
      <c r="E25" s="108" t="s">
        <v>16</v>
      </c>
      <c r="F25" s="109" t="s">
        <v>114</v>
      </c>
      <c r="G25" s="194">
        <v>4</v>
      </c>
      <c r="H25" s="194">
        <v>0</v>
      </c>
      <c r="I25" s="194">
        <v>8</v>
      </c>
      <c r="J25" s="194">
        <v>6</v>
      </c>
    </row>
    <row r="26" spans="1:10" x14ac:dyDescent="0.25">
      <c r="A26" s="107" t="s">
        <v>1141</v>
      </c>
      <c r="B26" s="132">
        <v>1057</v>
      </c>
      <c r="C26" s="4" t="s">
        <v>155</v>
      </c>
      <c r="D26" s="108">
        <v>912</v>
      </c>
      <c r="E26" s="108" t="s">
        <v>14</v>
      </c>
      <c r="F26" s="109" t="s">
        <v>1363</v>
      </c>
      <c r="G26" s="194">
        <v>4</v>
      </c>
      <c r="H26" s="194">
        <v>0</v>
      </c>
      <c r="I26" s="194">
        <v>6</v>
      </c>
      <c r="J26" s="194">
        <v>2</v>
      </c>
    </row>
    <row r="27" spans="1:10" x14ac:dyDescent="0.25">
      <c r="A27" s="107" t="s">
        <v>1141</v>
      </c>
      <c r="B27" s="132">
        <v>1058</v>
      </c>
      <c r="C27" s="4" t="s">
        <v>156</v>
      </c>
      <c r="D27" s="108">
        <v>416</v>
      </c>
      <c r="E27" s="108" t="s">
        <v>12</v>
      </c>
      <c r="F27" s="109" t="s">
        <v>1363</v>
      </c>
      <c r="G27" s="194">
        <v>4</v>
      </c>
      <c r="H27" s="194">
        <v>1</v>
      </c>
      <c r="I27" s="194">
        <v>0</v>
      </c>
      <c r="J27" s="194">
        <v>0</v>
      </c>
    </row>
    <row r="28" spans="1:10" x14ac:dyDescent="0.25">
      <c r="A28" s="107" t="s">
        <v>1141</v>
      </c>
      <c r="B28" s="132">
        <v>1061</v>
      </c>
      <c r="C28" s="4" t="s">
        <v>157</v>
      </c>
      <c r="D28" s="108">
        <v>970</v>
      </c>
      <c r="E28" s="108" t="s">
        <v>14</v>
      </c>
      <c r="F28" s="109" t="s">
        <v>1363</v>
      </c>
      <c r="G28" s="194">
        <v>3</v>
      </c>
      <c r="H28" s="194">
        <v>0</v>
      </c>
      <c r="I28" s="194">
        <v>0</v>
      </c>
      <c r="J28" s="194">
        <v>0</v>
      </c>
    </row>
    <row r="29" spans="1:10" x14ac:dyDescent="0.25">
      <c r="A29" s="107" t="s">
        <v>1141</v>
      </c>
      <c r="B29" s="132">
        <v>1062</v>
      </c>
      <c r="C29" s="4" t="s">
        <v>158</v>
      </c>
      <c r="D29" s="108">
        <v>1720</v>
      </c>
      <c r="E29" s="108" t="s">
        <v>15</v>
      </c>
      <c r="F29" s="109" t="s">
        <v>114</v>
      </c>
      <c r="G29" s="194">
        <v>1</v>
      </c>
      <c r="H29" s="194">
        <v>0</v>
      </c>
      <c r="I29" s="194">
        <v>4</v>
      </c>
      <c r="J29" s="194">
        <v>0</v>
      </c>
    </row>
    <row r="30" spans="1:10" x14ac:dyDescent="0.25">
      <c r="A30" s="107" t="s">
        <v>1141</v>
      </c>
      <c r="B30" s="132">
        <v>1063</v>
      </c>
      <c r="C30" s="4" t="s">
        <v>159</v>
      </c>
      <c r="D30" s="108">
        <v>1115</v>
      </c>
      <c r="E30" s="108" t="s">
        <v>14</v>
      </c>
      <c r="F30" s="109" t="s">
        <v>114</v>
      </c>
      <c r="G30" s="194">
        <v>4</v>
      </c>
      <c r="H30" s="194">
        <v>1</v>
      </c>
      <c r="I30" s="194">
        <v>5</v>
      </c>
      <c r="J30" s="194">
        <v>0</v>
      </c>
    </row>
    <row r="31" spans="1:10" x14ac:dyDescent="0.25">
      <c r="A31" s="107" t="s">
        <v>1141</v>
      </c>
      <c r="B31" s="132">
        <v>1065</v>
      </c>
      <c r="C31" s="4" t="s">
        <v>160</v>
      </c>
      <c r="D31" s="108">
        <v>1661</v>
      </c>
      <c r="E31" s="108" t="s">
        <v>15</v>
      </c>
      <c r="F31" s="109" t="s">
        <v>114</v>
      </c>
      <c r="G31" s="194">
        <v>3</v>
      </c>
      <c r="H31" s="194">
        <v>1</v>
      </c>
      <c r="I31" s="194">
        <v>0</v>
      </c>
      <c r="J31" s="194">
        <v>1</v>
      </c>
    </row>
    <row r="32" spans="1:10" x14ac:dyDescent="0.25">
      <c r="A32" s="107" t="s">
        <v>1141</v>
      </c>
      <c r="B32" s="132">
        <v>1068</v>
      </c>
      <c r="C32" s="4" t="s">
        <v>161</v>
      </c>
      <c r="D32" s="108">
        <v>804</v>
      </c>
      <c r="E32" s="108" t="s">
        <v>14</v>
      </c>
      <c r="F32" s="109" t="s">
        <v>1363</v>
      </c>
      <c r="G32" s="194">
        <v>6</v>
      </c>
      <c r="H32" s="194">
        <v>1</v>
      </c>
      <c r="I32" s="194">
        <v>6</v>
      </c>
      <c r="J32" s="194">
        <v>2</v>
      </c>
    </row>
    <row r="33" spans="1:10" x14ac:dyDescent="0.25">
      <c r="A33" s="107" t="s">
        <v>1370</v>
      </c>
      <c r="B33" s="132">
        <v>1069</v>
      </c>
      <c r="C33" s="4" t="s">
        <v>162</v>
      </c>
      <c r="D33" s="108">
        <v>2594</v>
      </c>
      <c r="E33" s="108" t="s">
        <v>16</v>
      </c>
      <c r="F33" s="109" t="s">
        <v>114</v>
      </c>
      <c r="G33" s="194">
        <v>7</v>
      </c>
      <c r="H33" s="194">
        <v>1</v>
      </c>
      <c r="I33" s="194">
        <v>8</v>
      </c>
      <c r="J33" s="194">
        <v>2</v>
      </c>
    </row>
    <row r="34" spans="1:10" x14ac:dyDescent="0.25">
      <c r="A34" s="107" t="s">
        <v>1141</v>
      </c>
      <c r="B34" s="132">
        <v>1070</v>
      </c>
      <c r="C34" s="4" t="s">
        <v>163</v>
      </c>
      <c r="D34" s="108">
        <v>6598</v>
      </c>
      <c r="E34" s="108" t="s">
        <v>120</v>
      </c>
      <c r="F34" s="109" t="s">
        <v>1362</v>
      </c>
      <c r="G34" s="194">
        <v>11</v>
      </c>
      <c r="H34" s="194">
        <v>0</v>
      </c>
      <c r="I34" s="194">
        <v>7</v>
      </c>
      <c r="J34" s="194">
        <v>6</v>
      </c>
    </row>
    <row r="35" spans="1:10" x14ac:dyDescent="0.25">
      <c r="A35" s="107" t="s">
        <v>1141</v>
      </c>
      <c r="B35" s="132">
        <v>1071</v>
      </c>
      <c r="C35" s="4" t="s">
        <v>164</v>
      </c>
      <c r="D35" s="108">
        <v>2334</v>
      </c>
      <c r="E35" s="108" t="s">
        <v>16</v>
      </c>
      <c r="F35" s="109" t="s">
        <v>114</v>
      </c>
      <c r="G35" s="194">
        <v>6</v>
      </c>
      <c r="H35" s="194">
        <v>2</v>
      </c>
      <c r="I35" s="194">
        <v>6</v>
      </c>
      <c r="J35" s="194">
        <v>3</v>
      </c>
    </row>
    <row r="36" spans="1:10" x14ac:dyDescent="0.25">
      <c r="A36" s="107" t="s">
        <v>1141</v>
      </c>
      <c r="B36" s="132">
        <v>1074</v>
      </c>
      <c r="C36" s="4" t="s">
        <v>1359</v>
      </c>
      <c r="D36" s="108">
        <v>648</v>
      </c>
      <c r="E36" s="108" t="s">
        <v>12</v>
      </c>
      <c r="F36" s="109" t="s">
        <v>1363</v>
      </c>
      <c r="G36" s="194">
        <v>3</v>
      </c>
      <c r="H36" s="194">
        <v>2</v>
      </c>
      <c r="I36" s="194">
        <v>0</v>
      </c>
      <c r="J36" s="194">
        <v>0</v>
      </c>
    </row>
    <row r="37" spans="1:10" x14ac:dyDescent="0.25">
      <c r="A37" s="107" t="s">
        <v>1141</v>
      </c>
      <c r="B37" s="132">
        <v>1075</v>
      </c>
      <c r="C37" s="4" t="s">
        <v>165</v>
      </c>
      <c r="D37" s="108">
        <v>2540</v>
      </c>
      <c r="E37" s="108" t="s">
        <v>16</v>
      </c>
      <c r="F37" s="109" t="s">
        <v>114</v>
      </c>
      <c r="G37" s="194">
        <v>11</v>
      </c>
      <c r="H37" s="194">
        <v>2</v>
      </c>
      <c r="I37" s="194">
        <v>8</v>
      </c>
      <c r="J37" s="194">
        <v>6</v>
      </c>
    </row>
    <row r="38" spans="1:10" x14ac:dyDescent="0.25">
      <c r="A38" s="107" t="s">
        <v>178</v>
      </c>
      <c r="B38" s="132">
        <v>1076</v>
      </c>
      <c r="C38" s="4" t="s">
        <v>166</v>
      </c>
      <c r="D38" s="108">
        <v>2666</v>
      </c>
      <c r="E38" s="108" t="s">
        <v>16</v>
      </c>
      <c r="F38" s="109" t="s">
        <v>114</v>
      </c>
      <c r="G38" s="194">
        <v>8</v>
      </c>
      <c r="H38" s="194">
        <v>2</v>
      </c>
      <c r="I38" s="194">
        <v>6</v>
      </c>
      <c r="J38" s="194">
        <v>5</v>
      </c>
    </row>
    <row r="39" spans="1:10" x14ac:dyDescent="0.25">
      <c r="A39" s="107" t="s">
        <v>1141</v>
      </c>
      <c r="B39" s="132">
        <v>1077</v>
      </c>
      <c r="C39" s="4" t="s">
        <v>1357</v>
      </c>
      <c r="D39" s="108">
        <v>3894</v>
      </c>
      <c r="E39" s="108" t="s">
        <v>17</v>
      </c>
      <c r="F39" s="109" t="s">
        <v>114</v>
      </c>
      <c r="G39" s="194">
        <v>10</v>
      </c>
      <c r="H39" s="194">
        <v>0</v>
      </c>
      <c r="I39" s="194">
        <v>6</v>
      </c>
      <c r="J39" s="194">
        <v>0</v>
      </c>
    </row>
    <row r="40" spans="1:10" x14ac:dyDescent="0.25">
      <c r="A40" s="107" t="s">
        <v>1141</v>
      </c>
      <c r="B40" s="132">
        <v>1078</v>
      </c>
      <c r="C40" s="4" t="s">
        <v>1360</v>
      </c>
      <c r="D40" s="108">
        <v>2336</v>
      </c>
      <c r="E40" s="108" t="s">
        <v>16</v>
      </c>
      <c r="F40" s="109" t="s">
        <v>114</v>
      </c>
      <c r="G40" s="194">
        <v>7</v>
      </c>
      <c r="H40" s="194">
        <v>0</v>
      </c>
      <c r="I40" s="194">
        <v>6</v>
      </c>
      <c r="J40" s="194">
        <v>5</v>
      </c>
    </row>
    <row r="41" spans="1:10" x14ac:dyDescent="0.25">
      <c r="A41" s="107" t="s">
        <v>1369</v>
      </c>
      <c r="B41" s="132">
        <v>1079</v>
      </c>
      <c r="C41" s="4" t="s">
        <v>167</v>
      </c>
      <c r="D41" s="108">
        <v>3569</v>
      </c>
      <c r="E41" s="108" t="s">
        <v>17</v>
      </c>
      <c r="F41" s="109" t="s">
        <v>114</v>
      </c>
      <c r="G41" s="194">
        <v>15</v>
      </c>
      <c r="H41" s="194">
        <v>0</v>
      </c>
      <c r="I41" s="194">
        <v>0</v>
      </c>
      <c r="J41" s="194">
        <v>0</v>
      </c>
    </row>
    <row r="42" spans="1:10" x14ac:dyDescent="0.25">
      <c r="A42" s="107" t="s">
        <v>1295</v>
      </c>
      <c r="B42" s="132">
        <v>1084</v>
      </c>
      <c r="C42" s="4" t="s">
        <v>168</v>
      </c>
      <c r="D42" s="108">
        <v>2000</v>
      </c>
      <c r="E42" s="108" t="s">
        <v>16</v>
      </c>
      <c r="F42" s="109" t="s">
        <v>114</v>
      </c>
      <c r="G42" s="194">
        <v>4</v>
      </c>
      <c r="H42" s="194">
        <v>2</v>
      </c>
      <c r="I42" s="194">
        <v>8</v>
      </c>
      <c r="J42" s="194">
        <v>2</v>
      </c>
    </row>
    <row r="43" spans="1:10" ht="30" x14ac:dyDescent="0.25">
      <c r="A43" s="107" t="s">
        <v>1141</v>
      </c>
      <c r="B43" s="107">
        <v>1087</v>
      </c>
      <c r="C43" s="4" t="s">
        <v>1574</v>
      </c>
      <c r="D43" s="206">
        <v>2310</v>
      </c>
      <c r="E43" s="107" t="s">
        <v>16</v>
      </c>
      <c r="F43" s="107" t="s">
        <v>114</v>
      </c>
      <c r="G43" s="194">
        <v>10</v>
      </c>
      <c r="H43" s="194">
        <v>0</v>
      </c>
      <c r="I43" s="194">
        <v>0</v>
      </c>
      <c r="J43" s="194">
        <v>2</v>
      </c>
    </row>
    <row r="44" spans="1:10" x14ac:dyDescent="0.25">
      <c r="A44" s="107" t="s">
        <v>1141</v>
      </c>
      <c r="B44" s="132">
        <v>1088</v>
      </c>
      <c r="C44" s="4" t="s">
        <v>169</v>
      </c>
      <c r="D44" s="108">
        <v>860</v>
      </c>
      <c r="E44" s="108" t="s">
        <v>14</v>
      </c>
      <c r="F44" s="109" t="s">
        <v>1363</v>
      </c>
      <c r="G44" s="194">
        <v>0</v>
      </c>
      <c r="H44" s="194">
        <v>3</v>
      </c>
      <c r="I44" s="194">
        <v>0</v>
      </c>
      <c r="J44" s="194">
        <v>0</v>
      </c>
    </row>
    <row r="45" spans="1:10" x14ac:dyDescent="0.25">
      <c r="A45" s="107" t="s">
        <v>1141</v>
      </c>
      <c r="B45" s="132">
        <v>1093</v>
      </c>
      <c r="C45" s="4" t="s">
        <v>221</v>
      </c>
      <c r="D45" s="108">
        <v>2456</v>
      </c>
      <c r="E45" s="108" t="s">
        <v>16</v>
      </c>
      <c r="F45" s="109" t="s">
        <v>114</v>
      </c>
      <c r="G45" s="194">
        <v>4</v>
      </c>
      <c r="H45" s="194">
        <v>0</v>
      </c>
      <c r="I45" s="194">
        <v>5</v>
      </c>
      <c r="J45" s="194">
        <v>1</v>
      </c>
    </row>
    <row r="46" spans="1:10" x14ac:dyDescent="0.25">
      <c r="A46" s="107" t="s">
        <v>1141</v>
      </c>
      <c r="B46" s="132">
        <v>1096</v>
      </c>
      <c r="C46" s="4" t="s">
        <v>170</v>
      </c>
      <c r="D46" s="108">
        <v>485</v>
      </c>
      <c r="E46" s="108" t="s">
        <v>12</v>
      </c>
      <c r="F46" s="109" t="s">
        <v>1363</v>
      </c>
      <c r="G46" s="194">
        <v>0</v>
      </c>
      <c r="H46" s="194">
        <v>3</v>
      </c>
      <c r="I46" s="194">
        <v>0</v>
      </c>
      <c r="J46" s="194">
        <v>0</v>
      </c>
    </row>
    <row r="47" spans="1:10" x14ac:dyDescent="0.25">
      <c r="A47" s="107" t="s">
        <v>1141</v>
      </c>
      <c r="B47" s="132">
        <v>1097</v>
      </c>
      <c r="C47" s="4" t="s">
        <v>171</v>
      </c>
      <c r="D47" s="108">
        <v>2042</v>
      </c>
      <c r="E47" s="108" t="s">
        <v>16</v>
      </c>
      <c r="F47" s="109" t="s">
        <v>114</v>
      </c>
      <c r="G47" s="194">
        <v>6</v>
      </c>
      <c r="H47" s="194">
        <v>0</v>
      </c>
      <c r="I47" s="194">
        <v>6</v>
      </c>
      <c r="J47" s="194">
        <v>5</v>
      </c>
    </row>
    <row r="48" spans="1:10" x14ac:dyDescent="0.25">
      <c r="A48" s="107" t="s">
        <v>1141</v>
      </c>
      <c r="B48" s="132">
        <v>1098</v>
      </c>
      <c r="C48" s="4" t="s">
        <v>215</v>
      </c>
      <c r="D48" s="108">
        <v>1905</v>
      </c>
      <c r="E48" s="108" t="s">
        <v>16</v>
      </c>
      <c r="F48" s="109" t="s">
        <v>114</v>
      </c>
      <c r="G48" s="194">
        <v>6</v>
      </c>
      <c r="H48" s="194">
        <v>0</v>
      </c>
      <c r="I48" s="194">
        <v>6</v>
      </c>
      <c r="J48" s="194">
        <v>2</v>
      </c>
    </row>
    <row r="49" spans="1:10" x14ac:dyDescent="0.25">
      <c r="A49" s="107" t="s">
        <v>1141</v>
      </c>
      <c r="B49" s="132">
        <v>1099</v>
      </c>
      <c r="C49" s="4" t="s">
        <v>198</v>
      </c>
      <c r="D49" s="108">
        <v>378</v>
      </c>
      <c r="E49" s="108" t="s">
        <v>12</v>
      </c>
      <c r="F49" s="109" t="s">
        <v>1363</v>
      </c>
      <c r="G49" s="194">
        <v>0</v>
      </c>
      <c r="H49" s="194">
        <v>0</v>
      </c>
      <c r="I49" s="194">
        <v>2</v>
      </c>
      <c r="J49" s="194">
        <v>1</v>
      </c>
    </row>
    <row r="50" spans="1:10" x14ac:dyDescent="0.25">
      <c r="A50" s="107" t="s">
        <v>1295</v>
      </c>
      <c r="B50" s="132">
        <v>1102</v>
      </c>
      <c r="C50" s="4" t="s">
        <v>172</v>
      </c>
      <c r="D50" s="108">
        <v>508</v>
      </c>
      <c r="E50" s="108" t="s">
        <v>12</v>
      </c>
      <c r="F50" s="109" t="s">
        <v>1363</v>
      </c>
      <c r="G50" s="194">
        <v>0</v>
      </c>
      <c r="H50" s="194">
        <v>3</v>
      </c>
      <c r="I50" s="194">
        <v>0</v>
      </c>
      <c r="J50" s="194">
        <v>0</v>
      </c>
    </row>
    <row r="51" spans="1:10" x14ac:dyDescent="0.25">
      <c r="A51" s="107" t="s">
        <v>1141</v>
      </c>
      <c r="B51" s="132">
        <v>1103</v>
      </c>
      <c r="C51" s="4" t="s">
        <v>228</v>
      </c>
      <c r="D51" s="108">
        <v>1403</v>
      </c>
      <c r="E51" s="108" t="s">
        <v>15</v>
      </c>
      <c r="F51" s="109" t="s">
        <v>114</v>
      </c>
      <c r="G51" s="194">
        <v>7</v>
      </c>
      <c r="H51" s="194">
        <v>0</v>
      </c>
      <c r="I51" s="194">
        <v>6</v>
      </c>
      <c r="J51" s="194">
        <v>2</v>
      </c>
    </row>
    <row r="52" spans="1:10" x14ac:dyDescent="0.25">
      <c r="A52" s="107" t="s">
        <v>1141</v>
      </c>
      <c r="B52" s="132">
        <v>1104</v>
      </c>
      <c r="C52" s="4" t="s">
        <v>1161</v>
      </c>
      <c r="D52" s="108">
        <v>2244</v>
      </c>
      <c r="E52" s="108" t="s">
        <v>16</v>
      </c>
      <c r="F52" s="109" t="s">
        <v>114</v>
      </c>
      <c r="G52" s="194">
        <v>6</v>
      </c>
      <c r="H52" s="194">
        <v>0</v>
      </c>
      <c r="I52" s="194">
        <v>6</v>
      </c>
      <c r="J52" s="194">
        <v>2</v>
      </c>
    </row>
    <row r="53" spans="1:10" x14ac:dyDescent="0.25">
      <c r="A53" s="107" t="s">
        <v>1141</v>
      </c>
      <c r="B53" s="132">
        <v>1105</v>
      </c>
      <c r="C53" s="4" t="s">
        <v>173</v>
      </c>
      <c r="D53" s="108">
        <v>6335</v>
      </c>
      <c r="E53" s="108" t="s">
        <v>120</v>
      </c>
      <c r="F53" s="109" t="s">
        <v>1362</v>
      </c>
      <c r="G53" s="194">
        <v>15</v>
      </c>
      <c r="H53" s="194">
        <v>0</v>
      </c>
      <c r="I53" s="194">
        <v>12</v>
      </c>
      <c r="J53" s="194">
        <v>3</v>
      </c>
    </row>
    <row r="54" spans="1:10" x14ac:dyDescent="0.25">
      <c r="A54" s="107" t="s">
        <v>178</v>
      </c>
      <c r="B54" s="132">
        <v>1106</v>
      </c>
      <c r="C54" s="4" t="s">
        <v>223</v>
      </c>
      <c r="D54" s="108">
        <v>2007</v>
      </c>
      <c r="E54" s="108" t="s">
        <v>16</v>
      </c>
      <c r="F54" s="109" t="s">
        <v>114</v>
      </c>
      <c r="G54" s="194">
        <v>11</v>
      </c>
      <c r="H54" s="194">
        <v>0</v>
      </c>
      <c r="I54" s="194">
        <v>5</v>
      </c>
      <c r="J54" s="194">
        <v>5</v>
      </c>
    </row>
    <row r="55" spans="1:10" x14ac:dyDescent="0.25">
      <c r="A55" s="107" t="s">
        <v>222</v>
      </c>
      <c r="B55" s="132">
        <v>1107</v>
      </c>
      <c r="C55" s="4" t="s">
        <v>231</v>
      </c>
      <c r="D55" s="108">
        <v>1987</v>
      </c>
      <c r="E55" s="108" t="s">
        <v>16</v>
      </c>
      <c r="F55" s="109" t="s">
        <v>114</v>
      </c>
      <c r="G55" s="194">
        <v>9</v>
      </c>
      <c r="H55" s="194">
        <v>0</v>
      </c>
      <c r="I55" s="194">
        <v>6</v>
      </c>
      <c r="J55" s="194">
        <v>2</v>
      </c>
    </row>
    <row r="56" spans="1:10" x14ac:dyDescent="0.25">
      <c r="A56" s="107" t="s">
        <v>1373</v>
      </c>
      <c r="B56" s="132">
        <v>1111</v>
      </c>
      <c r="C56" s="4" t="s">
        <v>174</v>
      </c>
      <c r="D56" s="108">
        <v>388</v>
      </c>
      <c r="E56" s="108" t="s">
        <v>12</v>
      </c>
      <c r="F56" s="109" t="s">
        <v>1363</v>
      </c>
      <c r="G56" s="194">
        <v>1</v>
      </c>
      <c r="H56" s="194">
        <v>0</v>
      </c>
      <c r="I56" s="194">
        <v>2</v>
      </c>
      <c r="J56" s="194">
        <v>1</v>
      </c>
    </row>
    <row r="57" spans="1:10" x14ac:dyDescent="0.25">
      <c r="A57" s="107" t="s">
        <v>1141</v>
      </c>
      <c r="B57" s="132">
        <v>1115</v>
      </c>
      <c r="C57" s="4" t="s">
        <v>217</v>
      </c>
      <c r="D57" s="108">
        <v>634</v>
      </c>
      <c r="E57" s="108" t="s">
        <v>13</v>
      </c>
      <c r="F57" s="109" t="s">
        <v>1363</v>
      </c>
      <c r="G57" s="194">
        <v>2</v>
      </c>
      <c r="H57" s="194">
        <v>0</v>
      </c>
      <c r="I57" s="194">
        <v>2</v>
      </c>
      <c r="J57" s="194">
        <v>0</v>
      </c>
    </row>
    <row r="58" spans="1:10" x14ac:dyDescent="0.25">
      <c r="A58" s="107" t="s">
        <v>1141</v>
      </c>
      <c r="B58" s="132">
        <v>1117</v>
      </c>
      <c r="C58" s="4" t="s">
        <v>199</v>
      </c>
      <c r="D58" s="108">
        <v>456</v>
      </c>
      <c r="E58" s="108" t="s">
        <v>12</v>
      </c>
      <c r="F58" s="109" t="s">
        <v>1363</v>
      </c>
      <c r="G58" s="194">
        <v>3</v>
      </c>
      <c r="H58" s="194">
        <v>0</v>
      </c>
      <c r="I58" s="194">
        <v>2</v>
      </c>
      <c r="J58" s="194">
        <v>1</v>
      </c>
    </row>
    <row r="59" spans="1:10" x14ac:dyDescent="0.25">
      <c r="A59" s="107" t="s">
        <v>1372</v>
      </c>
      <c r="B59" s="132">
        <v>1119</v>
      </c>
      <c r="C59" s="4" t="s">
        <v>1160</v>
      </c>
      <c r="D59" s="108">
        <v>1710</v>
      </c>
      <c r="E59" s="108" t="s">
        <v>15</v>
      </c>
      <c r="F59" s="109" t="s">
        <v>114</v>
      </c>
      <c r="G59" s="194">
        <v>8</v>
      </c>
      <c r="H59" s="194">
        <v>0</v>
      </c>
      <c r="I59" s="194">
        <v>4</v>
      </c>
      <c r="J59" s="194">
        <v>1</v>
      </c>
    </row>
    <row r="60" spans="1:10" x14ac:dyDescent="0.25">
      <c r="A60" s="107" t="s">
        <v>1141</v>
      </c>
      <c r="B60" s="132">
        <v>1121</v>
      </c>
      <c r="C60" s="4" t="s">
        <v>175</v>
      </c>
      <c r="D60" s="108">
        <v>584</v>
      </c>
      <c r="E60" s="108" t="s">
        <v>13</v>
      </c>
      <c r="F60" s="109" t="s">
        <v>1363</v>
      </c>
      <c r="G60" s="194">
        <v>4</v>
      </c>
      <c r="H60" s="194">
        <v>0</v>
      </c>
      <c r="I60" s="194">
        <v>3</v>
      </c>
      <c r="J60" s="194">
        <v>2</v>
      </c>
    </row>
    <row r="61" spans="1:10" x14ac:dyDescent="0.25">
      <c r="A61" s="107" t="s">
        <v>1141</v>
      </c>
      <c r="B61" s="132">
        <v>7012</v>
      </c>
      <c r="C61" s="4" t="s">
        <v>200</v>
      </c>
      <c r="D61" s="108">
        <v>900</v>
      </c>
      <c r="E61" s="108" t="s">
        <v>14</v>
      </c>
      <c r="F61" s="109" t="s">
        <v>1363</v>
      </c>
      <c r="G61" s="107">
        <v>1</v>
      </c>
      <c r="H61" s="194">
        <v>0</v>
      </c>
      <c r="I61" s="194">
        <v>3</v>
      </c>
      <c r="J61" s="108">
        <v>0</v>
      </c>
    </row>
    <row r="62" spans="1:10" x14ac:dyDescent="0.25">
      <c r="A62" s="107" t="s">
        <v>1141</v>
      </c>
      <c r="B62" s="132">
        <v>7013</v>
      </c>
      <c r="C62" s="4" t="s">
        <v>201</v>
      </c>
      <c r="D62" s="108">
        <v>738</v>
      </c>
      <c r="E62" s="108" t="s">
        <v>13</v>
      </c>
      <c r="F62" s="109" t="s">
        <v>1363</v>
      </c>
      <c r="G62" s="107">
        <v>0</v>
      </c>
      <c r="H62" s="194">
        <v>0</v>
      </c>
      <c r="I62" s="194">
        <v>6</v>
      </c>
      <c r="J62" s="108">
        <v>0</v>
      </c>
    </row>
    <row r="63" spans="1:10" x14ac:dyDescent="0.25">
      <c r="A63" s="107" t="s">
        <v>1141</v>
      </c>
      <c r="B63" s="132">
        <v>7014</v>
      </c>
      <c r="C63" s="4" t="s">
        <v>202</v>
      </c>
      <c r="D63" s="108">
        <v>1114</v>
      </c>
      <c r="E63" s="108" t="s">
        <v>14</v>
      </c>
      <c r="F63" s="109" t="s">
        <v>1363</v>
      </c>
      <c r="G63" s="107">
        <v>3</v>
      </c>
      <c r="H63" s="194">
        <v>0</v>
      </c>
      <c r="I63" s="194">
        <v>1</v>
      </c>
      <c r="J63" s="108">
        <v>0</v>
      </c>
    </row>
    <row r="64" spans="1:10" x14ac:dyDescent="0.25">
      <c r="A64" s="107" t="s">
        <v>1141</v>
      </c>
      <c r="B64" s="132">
        <v>7015</v>
      </c>
      <c r="C64" s="4" t="s">
        <v>203</v>
      </c>
      <c r="D64" s="108">
        <v>559.29999999999995</v>
      </c>
      <c r="E64" s="108" t="s">
        <v>13</v>
      </c>
      <c r="F64" s="109" t="s">
        <v>1363</v>
      </c>
      <c r="G64" s="107">
        <v>1</v>
      </c>
      <c r="H64" s="194">
        <v>0</v>
      </c>
      <c r="I64" s="194">
        <v>0</v>
      </c>
      <c r="J64" s="108">
        <v>0</v>
      </c>
    </row>
    <row r="65" spans="1:10" x14ac:dyDescent="0.25">
      <c r="A65" s="107" t="s">
        <v>1141</v>
      </c>
      <c r="B65" s="132">
        <v>7016</v>
      </c>
      <c r="C65" s="4" t="s">
        <v>204</v>
      </c>
      <c r="D65" s="108">
        <v>487.16</v>
      </c>
      <c r="E65" s="108" t="s">
        <v>12</v>
      </c>
      <c r="F65" s="109" t="s">
        <v>1363</v>
      </c>
      <c r="G65" s="107">
        <v>1</v>
      </c>
      <c r="H65" s="194">
        <v>0</v>
      </c>
      <c r="I65" s="194">
        <v>5</v>
      </c>
      <c r="J65" s="108">
        <v>0</v>
      </c>
    </row>
    <row r="66" spans="1:10" x14ac:dyDescent="0.25">
      <c r="A66" s="107" t="s">
        <v>1141</v>
      </c>
      <c r="B66" s="132">
        <v>7017</v>
      </c>
      <c r="C66" s="4" t="s">
        <v>225</v>
      </c>
      <c r="D66" s="108">
        <v>436</v>
      </c>
      <c r="E66" s="108" t="s">
        <v>12</v>
      </c>
      <c r="F66" s="109" t="s">
        <v>1363</v>
      </c>
      <c r="G66" s="194">
        <v>0</v>
      </c>
      <c r="H66" s="194">
        <v>0</v>
      </c>
      <c r="I66" s="194">
        <v>2</v>
      </c>
      <c r="J66" s="108">
        <v>0</v>
      </c>
    </row>
    <row r="67" spans="1:10" x14ac:dyDescent="0.25">
      <c r="A67" s="107" t="s">
        <v>1141</v>
      </c>
      <c r="B67" s="132">
        <v>7018</v>
      </c>
      <c r="C67" s="4" t="s">
        <v>1105</v>
      </c>
      <c r="D67" s="108">
        <v>1804</v>
      </c>
      <c r="E67" s="108" t="s">
        <v>16</v>
      </c>
      <c r="F67" s="109" t="s">
        <v>114</v>
      </c>
      <c r="G67" s="194">
        <v>5</v>
      </c>
      <c r="H67" s="194">
        <v>0</v>
      </c>
      <c r="I67" s="194">
        <v>3</v>
      </c>
      <c r="J67" s="108">
        <v>0</v>
      </c>
    </row>
    <row r="68" spans="1:10" x14ac:dyDescent="0.25">
      <c r="A68" s="107" t="s">
        <v>1141</v>
      </c>
      <c r="B68" s="132">
        <v>7019</v>
      </c>
      <c r="C68" s="193" t="s">
        <v>1361</v>
      </c>
      <c r="D68" s="136">
        <v>2354</v>
      </c>
      <c r="E68" s="108" t="s">
        <v>16</v>
      </c>
      <c r="F68" s="132" t="s">
        <v>114</v>
      </c>
      <c r="G68" s="194">
        <v>10</v>
      </c>
      <c r="H68" s="194">
        <v>0</v>
      </c>
      <c r="I68" s="194">
        <v>4</v>
      </c>
      <c r="J68" s="108">
        <v>0</v>
      </c>
    </row>
    <row r="69" spans="1:10" x14ac:dyDescent="0.25">
      <c r="A69" s="107" t="s">
        <v>1141</v>
      </c>
      <c r="B69" s="132">
        <v>7020</v>
      </c>
      <c r="C69" s="4" t="s">
        <v>207</v>
      </c>
      <c r="D69" s="108">
        <v>750</v>
      </c>
      <c r="E69" s="108" t="s">
        <v>14</v>
      </c>
      <c r="F69" s="109" t="s">
        <v>1363</v>
      </c>
      <c r="G69" s="107">
        <v>2</v>
      </c>
      <c r="H69" s="194">
        <v>0</v>
      </c>
      <c r="I69" s="194">
        <v>3</v>
      </c>
      <c r="J69" s="108">
        <v>0</v>
      </c>
    </row>
    <row r="70" spans="1:10" x14ac:dyDescent="0.25">
      <c r="A70" s="107" t="s">
        <v>1141</v>
      </c>
      <c r="B70" s="132">
        <v>7021</v>
      </c>
      <c r="C70" s="4" t="s">
        <v>226</v>
      </c>
      <c r="D70" s="108">
        <v>583</v>
      </c>
      <c r="E70" s="108" t="s">
        <v>13</v>
      </c>
      <c r="F70" s="109" t="s">
        <v>1363</v>
      </c>
      <c r="G70" s="194">
        <v>0</v>
      </c>
      <c r="H70" s="194">
        <v>0</v>
      </c>
      <c r="I70" s="194">
        <v>5</v>
      </c>
      <c r="J70" s="108">
        <v>0</v>
      </c>
    </row>
    <row r="71" spans="1:10" x14ac:dyDescent="0.25">
      <c r="A71" s="107" t="s">
        <v>1141</v>
      </c>
      <c r="B71" s="132">
        <v>7022</v>
      </c>
      <c r="C71" s="4" t="s">
        <v>206</v>
      </c>
      <c r="D71" s="108">
        <v>1063</v>
      </c>
      <c r="E71" s="108" t="s">
        <v>14</v>
      </c>
      <c r="F71" s="109" t="s">
        <v>1363</v>
      </c>
      <c r="G71" s="107">
        <v>3</v>
      </c>
      <c r="H71" s="194">
        <v>0</v>
      </c>
      <c r="I71" s="194">
        <v>2</v>
      </c>
      <c r="J71" s="108">
        <v>2</v>
      </c>
    </row>
    <row r="72" spans="1:10" x14ac:dyDescent="0.25">
      <c r="A72" s="107" t="s">
        <v>1141</v>
      </c>
      <c r="B72" s="132">
        <v>7023</v>
      </c>
      <c r="C72" s="4" t="s">
        <v>205</v>
      </c>
      <c r="D72" s="108">
        <v>546</v>
      </c>
      <c r="E72" s="108" t="s">
        <v>12</v>
      </c>
      <c r="F72" s="109" t="s">
        <v>1363</v>
      </c>
      <c r="G72" s="107">
        <v>1</v>
      </c>
      <c r="H72" s="194">
        <v>0</v>
      </c>
      <c r="I72" s="194">
        <v>3</v>
      </c>
      <c r="J72" s="108">
        <v>0</v>
      </c>
    </row>
    <row r="73" spans="1:10" x14ac:dyDescent="0.25">
      <c r="A73" s="107" t="s">
        <v>1141</v>
      </c>
      <c r="B73" s="132">
        <v>7024</v>
      </c>
      <c r="C73" s="4" t="s">
        <v>214</v>
      </c>
      <c r="D73" s="108">
        <v>1596</v>
      </c>
      <c r="E73" s="108" t="s">
        <v>15</v>
      </c>
      <c r="F73" s="109" t="s">
        <v>114</v>
      </c>
      <c r="G73" s="107">
        <v>6</v>
      </c>
      <c r="H73" s="194">
        <v>0</v>
      </c>
      <c r="I73" s="194">
        <v>4</v>
      </c>
      <c r="J73" s="108">
        <v>0</v>
      </c>
    </row>
    <row r="74" spans="1:10" x14ac:dyDescent="0.25">
      <c r="A74" s="107" t="s">
        <v>1371</v>
      </c>
      <c r="B74" s="132">
        <v>7025</v>
      </c>
      <c r="C74" s="4" t="s">
        <v>208</v>
      </c>
      <c r="D74" s="108">
        <v>850</v>
      </c>
      <c r="E74" s="108" t="s">
        <v>14</v>
      </c>
      <c r="F74" s="109" t="s">
        <v>1363</v>
      </c>
      <c r="G74" s="107">
        <v>1</v>
      </c>
      <c r="H74" s="194">
        <v>0</v>
      </c>
      <c r="I74" s="194">
        <v>3</v>
      </c>
      <c r="J74" s="108">
        <v>1</v>
      </c>
    </row>
    <row r="75" spans="1:10" x14ac:dyDescent="0.25">
      <c r="A75" s="107" t="s">
        <v>1141</v>
      </c>
      <c r="B75" s="132">
        <v>7026</v>
      </c>
      <c r="C75" s="4" t="s">
        <v>229</v>
      </c>
      <c r="D75" s="108">
        <v>600</v>
      </c>
      <c r="E75" s="108" t="s">
        <v>13</v>
      </c>
      <c r="F75" s="109" t="s">
        <v>1363</v>
      </c>
      <c r="G75" s="107">
        <v>1</v>
      </c>
      <c r="H75" s="194">
        <v>0</v>
      </c>
      <c r="I75" s="194">
        <v>0</v>
      </c>
      <c r="J75" s="108">
        <v>0</v>
      </c>
    </row>
    <row r="76" spans="1:10" x14ac:dyDescent="0.25">
      <c r="A76" s="107" t="s">
        <v>1141</v>
      </c>
      <c r="B76" s="132">
        <v>7027</v>
      </c>
      <c r="C76" s="4" t="s">
        <v>211</v>
      </c>
      <c r="D76" s="108">
        <v>752</v>
      </c>
      <c r="E76" s="108" t="s">
        <v>13</v>
      </c>
      <c r="F76" s="109" t="s">
        <v>1363</v>
      </c>
      <c r="G76" s="194">
        <v>2</v>
      </c>
      <c r="H76" s="194">
        <v>0</v>
      </c>
      <c r="I76" s="194">
        <v>4</v>
      </c>
      <c r="J76" s="108">
        <v>0</v>
      </c>
    </row>
    <row r="77" spans="1:10" x14ac:dyDescent="0.25">
      <c r="A77" s="107" t="s">
        <v>1141</v>
      </c>
      <c r="B77" s="132">
        <v>7028</v>
      </c>
      <c r="C77" s="4" t="s">
        <v>209</v>
      </c>
      <c r="D77" s="108">
        <v>943</v>
      </c>
      <c r="E77" s="108" t="s">
        <v>14</v>
      </c>
      <c r="F77" s="109" t="s">
        <v>1363</v>
      </c>
      <c r="G77" s="194">
        <v>5</v>
      </c>
      <c r="H77" s="194">
        <v>0</v>
      </c>
      <c r="I77" s="194">
        <v>2</v>
      </c>
      <c r="J77" s="108">
        <v>0</v>
      </c>
    </row>
    <row r="78" spans="1:10" x14ac:dyDescent="0.25">
      <c r="A78" s="107" t="s">
        <v>1141</v>
      </c>
      <c r="B78" s="132">
        <v>7029</v>
      </c>
      <c r="C78" s="4" t="s">
        <v>212</v>
      </c>
      <c r="D78" s="108">
        <v>672</v>
      </c>
      <c r="E78" s="108" t="s">
        <v>13</v>
      </c>
      <c r="F78" s="109" t="s">
        <v>1363</v>
      </c>
      <c r="G78" s="194">
        <v>1</v>
      </c>
      <c r="H78" s="194">
        <v>0</v>
      </c>
      <c r="I78" s="194">
        <v>4</v>
      </c>
      <c r="J78" s="108">
        <v>0</v>
      </c>
    </row>
    <row r="79" spans="1:10" x14ac:dyDescent="0.25">
      <c r="A79" s="107" t="s">
        <v>1141</v>
      </c>
      <c r="B79" s="132">
        <v>7030</v>
      </c>
      <c r="C79" s="4" t="s">
        <v>219</v>
      </c>
      <c r="D79" s="108">
        <v>765</v>
      </c>
      <c r="E79" s="108" t="s">
        <v>14</v>
      </c>
      <c r="F79" s="109" t="s">
        <v>1363</v>
      </c>
      <c r="G79" s="194">
        <v>1</v>
      </c>
      <c r="H79" s="194">
        <v>0</v>
      </c>
      <c r="I79" s="194">
        <v>0</v>
      </c>
      <c r="J79" s="108">
        <v>0</v>
      </c>
    </row>
    <row r="80" spans="1:10" x14ac:dyDescent="0.25">
      <c r="A80" s="107" t="s">
        <v>1141</v>
      </c>
      <c r="B80" s="132">
        <v>7031</v>
      </c>
      <c r="C80" s="4" t="s">
        <v>227</v>
      </c>
      <c r="D80" s="108">
        <v>1016</v>
      </c>
      <c r="E80" s="108" t="s">
        <v>15</v>
      </c>
      <c r="F80" s="109" t="s">
        <v>114</v>
      </c>
      <c r="G80" s="194">
        <v>2</v>
      </c>
      <c r="H80" s="194">
        <v>0</v>
      </c>
      <c r="I80" s="194">
        <v>0</v>
      </c>
      <c r="J80" s="108">
        <v>0</v>
      </c>
    </row>
    <row r="81" spans="1:10" x14ac:dyDescent="0.25">
      <c r="A81" s="107" t="s">
        <v>1141</v>
      </c>
      <c r="B81" s="132">
        <v>7032</v>
      </c>
      <c r="C81" s="4" t="s">
        <v>218</v>
      </c>
      <c r="D81" s="108">
        <v>429</v>
      </c>
      <c r="E81" s="108" t="s">
        <v>12</v>
      </c>
      <c r="F81" s="109" t="s">
        <v>1363</v>
      </c>
      <c r="G81" s="194">
        <v>1</v>
      </c>
      <c r="H81" s="194">
        <v>0</v>
      </c>
      <c r="I81" s="194">
        <v>2</v>
      </c>
      <c r="J81" s="108">
        <v>0</v>
      </c>
    </row>
    <row r="82" spans="1:10" x14ac:dyDescent="0.25">
      <c r="A82" s="107" t="s">
        <v>1295</v>
      </c>
      <c r="B82" s="132">
        <v>7033</v>
      </c>
      <c r="C82" s="4" t="s">
        <v>220</v>
      </c>
      <c r="D82" s="108">
        <v>665</v>
      </c>
      <c r="E82" s="108" t="s">
        <v>13</v>
      </c>
      <c r="F82" s="109" t="s">
        <v>1363</v>
      </c>
      <c r="G82" s="194">
        <v>1</v>
      </c>
      <c r="H82" s="194">
        <v>0</v>
      </c>
      <c r="I82" s="194">
        <v>1</v>
      </c>
      <c r="J82" s="108">
        <v>0</v>
      </c>
    </row>
    <row r="83" spans="1:10" x14ac:dyDescent="0.25">
      <c r="A83" s="107" t="s">
        <v>1141</v>
      </c>
      <c r="B83" s="132">
        <v>7035</v>
      </c>
      <c r="C83" s="4" t="s">
        <v>230</v>
      </c>
      <c r="D83" s="108">
        <v>803</v>
      </c>
      <c r="E83" s="108" t="s">
        <v>14</v>
      </c>
      <c r="F83" s="109" t="s">
        <v>1363</v>
      </c>
      <c r="G83" s="194">
        <v>4</v>
      </c>
      <c r="H83" s="194">
        <v>0</v>
      </c>
      <c r="I83" s="194">
        <v>4</v>
      </c>
      <c r="J83" s="108">
        <v>0</v>
      </c>
    </row>
    <row r="84" spans="1:10" x14ac:dyDescent="0.25">
      <c r="A84" s="107" t="s">
        <v>1295</v>
      </c>
      <c r="B84" s="132">
        <v>7036</v>
      </c>
      <c r="C84" s="4" t="s">
        <v>224</v>
      </c>
      <c r="D84" s="108">
        <v>2157</v>
      </c>
      <c r="E84" s="108" t="s">
        <v>16</v>
      </c>
      <c r="F84" s="109" t="s">
        <v>114</v>
      </c>
      <c r="G84" s="194">
        <v>6</v>
      </c>
      <c r="H84" s="194">
        <v>0</v>
      </c>
      <c r="I84" s="194">
        <v>3</v>
      </c>
      <c r="J84" s="108">
        <v>0</v>
      </c>
    </row>
    <row r="85" spans="1:10" x14ac:dyDescent="0.25">
      <c r="A85" s="107" t="s">
        <v>1141</v>
      </c>
      <c r="B85" s="132">
        <v>7037</v>
      </c>
      <c r="C85" s="4" t="s">
        <v>213</v>
      </c>
      <c r="D85" s="108">
        <v>761</v>
      </c>
      <c r="E85" s="108" t="s">
        <v>14</v>
      </c>
      <c r="F85" s="109" t="s">
        <v>1363</v>
      </c>
      <c r="G85" s="194">
        <v>2</v>
      </c>
      <c r="H85" s="194">
        <v>0</v>
      </c>
      <c r="I85" s="194">
        <v>3</v>
      </c>
      <c r="J85" s="108">
        <v>0</v>
      </c>
    </row>
    <row r="86" spans="1:10" x14ac:dyDescent="0.25">
      <c r="A86" s="107" t="s">
        <v>1141</v>
      </c>
      <c r="B86" s="132">
        <v>7043</v>
      </c>
      <c r="C86" s="4" t="s">
        <v>216</v>
      </c>
      <c r="D86" s="108">
        <v>764</v>
      </c>
      <c r="E86" s="108" t="s">
        <v>14</v>
      </c>
      <c r="F86" s="109" t="s">
        <v>1363</v>
      </c>
      <c r="G86" s="194">
        <v>2</v>
      </c>
      <c r="H86" s="194">
        <v>0</v>
      </c>
      <c r="I86" s="194">
        <v>2</v>
      </c>
      <c r="J86" s="108">
        <v>0</v>
      </c>
    </row>
    <row r="87" spans="1:10" x14ac:dyDescent="0.25">
      <c r="A87" s="107" t="s">
        <v>1141</v>
      </c>
      <c r="B87" s="132">
        <v>7046</v>
      </c>
      <c r="C87" s="4" t="s">
        <v>210</v>
      </c>
      <c r="D87" s="108">
        <v>1351</v>
      </c>
      <c r="E87" s="108" t="s">
        <v>15</v>
      </c>
      <c r="F87" s="109" t="s">
        <v>114</v>
      </c>
      <c r="G87" s="194">
        <v>4</v>
      </c>
      <c r="H87" s="194">
        <v>0</v>
      </c>
      <c r="I87" s="194">
        <v>4</v>
      </c>
      <c r="J87" s="108">
        <v>2</v>
      </c>
    </row>
  </sheetData>
  <autoFilter ref="A4:J87"/>
  <mergeCells count="1">
    <mergeCell ref="C2:D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9"/>
  <sheetViews>
    <sheetView showGridLines="0" zoomScale="55" zoomScaleNormal="55" workbookViewId="0">
      <pane xSplit="1" ySplit="2" topLeftCell="C3" activePane="bottomRight" state="frozen"/>
      <selection pane="topRight" activeCell="B1" sqref="B1"/>
      <selection pane="bottomLeft" activeCell="A3" sqref="A3"/>
      <selection pane="bottomRight" activeCell="Q5" sqref="Q5"/>
    </sheetView>
  </sheetViews>
  <sheetFormatPr defaultColWidth="9.140625" defaultRowHeight="15.75" x14ac:dyDescent="0.25"/>
  <cols>
    <col min="1" max="1" width="41.5703125" style="2" customWidth="1"/>
    <col min="2" max="2" width="40.7109375" style="2" customWidth="1"/>
    <col min="3" max="3" width="27.7109375" style="2" customWidth="1"/>
    <col min="4" max="4" width="40" style="2" bestFit="1" customWidth="1"/>
    <col min="5" max="5" width="20.42578125" style="2" bestFit="1" customWidth="1"/>
    <col min="6" max="10" width="5.5703125" style="2" customWidth="1"/>
    <col min="11" max="12" width="8.140625" style="2" customWidth="1"/>
    <col min="13" max="13" width="35.85546875" style="2" customWidth="1"/>
    <col min="14" max="14" width="63.85546875" style="2" customWidth="1"/>
    <col min="15" max="15" width="83.28515625" style="2" customWidth="1"/>
    <col min="16" max="16384" width="9.140625" style="2"/>
  </cols>
  <sheetData>
    <row r="2" spans="1:15" ht="40.9" customHeight="1" x14ac:dyDescent="0.25">
      <c r="A2" s="189" t="s">
        <v>1162</v>
      </c>
      <c r="B2" s="288" t="s">
        <v>1164</v>
      </c>
      <c r="C2" s="288"/>
      <c r="D2" s="68" t="s">
        <v>1166</v>
      </c>
      <c r="E2" s="288" t="s">
        <v>1167</v>
      </c>
      <c r="F2" s="288"/>
      <c r="G2" s="288"/>
      <c r="H2" s="288"/>
      <c r="I2" s="288"/>
      <c r="J2" s="288"/>
      <c r="K2" s="288"/>
      <c r="L2" s="288"/>
      <c r="M2" s="189" t="s">
        <v>1168</v>
      </c>
      <c r="N2" s="189" t="s">
        <v>1187</v>
      </c>
      <c r="O2" s="189" t="s">
        <v>1195</v>
      </c>
    </row>
    <row r="3" spans="1:15" ht="114.6" customHeight="1" x14ac:dyDescent="0.25">
      <c r="A3" s="190" t="s">
        <v>1163</v>
      </c>
      <c r="B3" s="289" t="s">
        <v>1165</v>
      </c>
      <c r="C3" s="289"/>
      <c r="D3" s="40" t="s">
        <v>1188</v>
      </c>
      <c r="E3" s="289" t="s">
        <v>1175</v>
      </c>
      <c r="F3" s="289"/>
      <c r="G3" s="289"/>
      <c r="H3" s="289"/>
      <c r="I3" s="289"/>
      <c r="J3" s="289"/>
      <c r="K3" s="289"/>
      <c r="L3" s="289"/>
      <c r="M3" s="39" t="s">
        <v>1172</v>
      </c>
      <c r="N3" s="39"/>
    </row>
    <row r="4" spans="1:15" ht="126" x14ac:dyDescent="0.25">
      <c r="A4" s="191" t="s">
        <v>1169</v>
      </c>
      <c r="B4" s="289" t="s">
        <v>1170</v>
      </c>
      <c r="C4" s="289"/>
      <c r="D4" s="40" t="s">
        <v>1189</v>
      </c>
      <c r="E4" s="289" t="s">
        <v>1175</v>
      </c>
      <c r="F4" s="289"/>
      <c r="G4" s="289"/>
      <c r="H4" s="289"/>
      <c r="I4" s="289"/>
      <c r="J4" s="289"/>
      <c r="K4" s="289"/>
      <c r="L4" s="289"/>
      <c r="M4" s="39" t="s">
        <v>1171</v>
      </c>
      <c r="N4" s="39"/>
    </row>
    <row r="5" spans="1:15" ht="94.5" x14ac:dyDescent="0.25">
      <c r="A5" s="190" t="s">
        <v>1185</v>
      </c>
      <c r="B5" s="289" t="s">
        <v>1186</v>
      </c>
      <c r="C5" s="289"/>
      <c r="D5" s="40" t="s">
        <v>1190</v>
      </c>
      <c r="E5" s="289" t="s">
        <v>1175</v>
      </c>
      <c r="F5" s="289"/>
      <c r="G5" s="289"/>
      <c r="H5" s="289"/>
      <c r="I5" s="289"/>
      <c r="J5" s="289"/>
      <c r="K5" s="289"/>
      <c r="L5" s="289"/>
      <c r="M5" s="39" t="s">
        <v>1171</v>
      </c>
      <c r="N5" s="39"/>
    </row>
    <row r="6" spans="1:15" ht="110.25" x14ac:dyDescent="0.25">
      <c r="A6" s="69" t="s">
        <v>1173</v>
      </c>
      <c r="B6" s="289" t="s">
        <v>1174</v>
      </c>
      <c r="C6" s="289"/>
      <c r="D6" s="40" t="s">
        <v>1191</v>
      </c>
      <c r="E6" s="289" t="s">
        <v>1176</v>
      </c>
      <c r="F6" s="289"/>
      <c r="G6" s="289"/>
      <c r="H6" s="289"/>
      <c r="I6" s="289"/>
      <c r="J6" s="289"/>
      <c r="K6" s="289"/>
      <c r="L6" s="289"/>
      <c r="M6" s="39" t="s">
        <v>1172</v>
      </c>
      <c r="N6" s="39"/>
    </row>
    <row r="7" spans="1:15" ht="126" x14ac:dyDescent="0.25">
      <c r="A7" s="70" t="s">
        <v>1177</v>
      </c>
      <c r="B7" s="289" t="s">
        <v>1178</v>
      </c>
      <c r="C7" s="289"/>
      <c r="D7" s="40" t="s">
        <v>1192</v>
      </c>
      <c r="E7" s="289" t="s">
        <v>1179</v>
      </c>
      <c r="F7" s="289"/>
      <c r="G7" s="289"/>
      <c r="H7" s="289"/>
      <c r="I7" s="289"/>
      <c r="J7" s="289"/>
      <c r="K7" s="289"/>
      <c r="L7" s="289"/>
      <c r="M7" s="39" t="s">
        <v>1172</v>
      </c>
      <c r="N7" s="39"/>
    </row>
    <row r="8" spans="1:15" ht="126" x14ac:dyDescent="0.25">
      <c r="A8" s="104" t="s">
        <v>1180</v>
      </c>
      <c r="B8" s="289" t="s">
        <v>1181</v>
      </c>
      <c r="C8" s="289"/>
      <c r="D8" s="40" t="s">
        <v>1193</v>
      </c>
      <c r="E8" s="289" t="s">
        <v>1179</v>
      </c>
      <c r="F8" s="289"/>
      <c r="G8" s="289"/>
      <c r="H8" s="289"/>
      <c r="I8" s="289"/>
      <c r="J8" s="289"/>
      <c r="K8" s="289"/>
      <c r="L8" s="289"/>
      <c r="M8" s="39" t="s">
        <v>1172</v>
      </c>
      <c r="N8" s="39"/>
    </row>
    <row r="9" spans="1:15" ht="94.5" x14ac:dyDescent="0.25">
      <c r="A9" s="105" t="s">
        <v>1182</v>
      </c>
      <c r="B9" s="289" t="s">
        <v>1183</v>
      </c>
      <c r="C9" s="289"/>
      <c r="D9" s="40" t="s">
        <v>1194</v>
      </c>
      <c r="E9" s="289" t="s">
        <v>1184</v>
      </c>
      <c r="F9" s="289"/>
      <c r="G9" s="289"/>
      <c r="H9" s="289"/>
      <c r="I9" s="289"/>
      <c r="J9" s="289"/>
      <c r="K9" s="289"/>
      <c r="L9" s="289"/>
      <c r="M9" s="39" t="s">
        <v>1172</v>
      </c>
      <c r="N9" s="39"/>
    </row>
  </sheetData>
  <mergeCells count="16">
    <mergeCell ref="B7:C7"/>
    <mergeCell ref="E7:L7"/>
    <mergeCell ref="B8:C8"/>
    <mergeCell ref="B9:C9"/>
    <mergeCell ref="E8:L8"/>
    <mergeCell ref="E9:L9"/>
    <mergeCell ref="B2:C2"/>
    <mergeCell ref="E2:L2"/>
    <mergeCell ref="B3:C3"/>
    <mergeCell ref="E3:L3"/>
    <mergeCell ref="B6:C6"/>
    <mergeCell ref="E6:L6"/>
    <mergeCell ref="B4:C4"/>
    <mergeCell ref="E4:L4"/>
    <mergeCell ref="B5:C5"/>
    <mergeCell ref="E5:L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0"/>
  <sheetViews>
    <sheetView zoomScale="85" zoomScaleNormal="85" workbookViewId="0">
      <pane ySplit="7" topLeftCell="A8" activePane="bottomLeft" state="frozen"/>
      <selection activeCell="B1" sqref="B1"/>
      <selection pane="bottomLeft"/>
    </sheetView>
  </sheetViews>
  <sheetFormatPr defaultRowHeight="15" x14ac:dyDescent="0.25"/>
  <cols>
    <col min="1" max="1" width="13.7109375" customWidth="1"/>
    <col min="2" max="2" width="22.140625" customWidth="1"/>
    <col min="3" max="3" width="10.42578125" customWidth="1"/>
    <col min="4" max="4" width="18.85546875" bestFit="1" customWidth="1"/>
    <col min="5" max="5" width="23.140625" bestFit="1" customWidth="1"/>
    <col min="6" max="6" width="34.7109375" customWidth="1"/>
  </cols>
  <sheetData>
    <row r="1" spans="1:6" ht="18.75" x14ac:dyDescent="0.3">
      <c r="B1" s="164" t="s">
        <v>1377</v>
      </c>
    </row>
    <row r="2" spans="1:6" ht="13.5" customHeight="1" x14ac:dyDescent="0.3">
      <c r="B2" s="164"/>
    </row>
    <row r="3" spans="1:6" ht="18.75" x14ac:dyDescent="0.3">
      <c r="B3" s="178" t="s">
        <v>1378</v>
      </c>
    </row>
    <row r="4" spans="1:6" ht="15.75" customHeight="1" x14ac:dyDescent="0.3">
      <c r="B4" s="178"/>
    </row>
    <row r="5" spans="1:6" ht="15.75" x14ac:dyDescent="0.25">
      <c r="A5" s="179" t="s">
        <v>1379</v>
      </c>
    </row>
    <row r="7" spans="1:6" ht="35.25" customHeight="1" x14ac:dyDescent="0.25">
      <c r="A7" s="137" t="s">
        <v>1103</v>
      </c>
      <c r="B7" s="138" t="s">
        <v>109</v>
      </c>
      <c r="C7" s="141" t="s">
        <v>233</v>
      </c>
      <c r="D7" s="141" t="s">
        <v>1104</v>
      </c>
      <c r="E7" s="142" t="s">
        <v>1102</v>
      </c>
    </row>
    <row r="8" spans="1:6" x14ac:dyDescent="0.25">
      <c r="A8" s="139" t="s">
        <v>232</v>
      </c>
      <c r="B8" s="140" t="s">
        <v>26</v>
      </c>
      <c r="C8" s="144" t="s">
        <v>234</v>
      </c>
      <c r="D8" s="140" t="s">
        <v>235</v>
      </c>
      <c r="E8" s="143">
        <v>0</v>
      </c>
    </row>
    <row r="9" spans="1:6" x14ac:dyDescent="0.25">
      <c r="A9" s="139" t="s">
        <v>232</v>
      </c>
      <c r="B9" s="140" t="s">
        <v>26</v>
      </c>
      <c r="C9" s="144" t="s">
        <v>236</v>
      </c>
      <c r="D9" s="140" t="s">
        <v>237</v>
      </c>
      <c r="E9" s="143">
        <v>0</v>
      </c>
    </row>
    <row r="10" spans="1:6" x14ac:dyDescent="0.25">
      <c r="A10" s="139" t="s">
        <v>232</v>
      </c>
      <c r="B10" s="140" t="s">
        <v>26</v>
      </c>
      <c r="C10" s="144" t="s">
        <v>238</v>
      </c>
      <c r="D10" s="140" t="s">
        <v>239</v>
      </c>
      <c r="E10" s="143">
        <v>0</v>
      </c>
    </row>
    <row r="11" spans="1:6" x14ac:dyDescent="0.25">
      <c r="A11" s="139" t="s">
        <v>232</v>
      </c>
      <c r="B11" s="140" t="s">
        <v>26</v>
      </c>
      <c r="C11" s="144" t="s">
        <v>240</v>
      </c>
      <c r="D11" s="140" t="s">
        <v>241</v>
      </c>
      <c r="E11" s="143">
        <v>0</v>
      </c>
    </row>
    <row r="12" spans="1:6" x14ac:dyDescent="0.25">
      <c r="A12" s="139" t="s">
        <v>232</v>
      </c>
      <c r="B12" s="140" t="s">
        <v>26</v>
      </c>
      <c r="C12" s="144" t="s">
        <v>242</v>
      </c>
      <c r="D12" s="140" t="s">
        <v>243</v>
      </c>
      <c r="E12" s="143">
        <v>0</v>
      </c>
    </row>
    <row r="13" spans="1:6" x14ac:dyDescent="0.25">
      <c r="A13" s="139" t="s">
        <v>1383</v>
      </c>
      <c r="B13" s="140" t="s">
        <v>27</v>
      </c>
      <c r="C13" s="144" t="s">
        <v>244</v>
      </c>
      <c r="D13" s="140" t="s">
        <v>245</v>
      </c>
      <c r="E13" s="143">
        <v>700</v>
      </c>
      <c r="F13" t="s">
        <v>1472</v>
      </c>
    </row>
    <row r="14" spans="1:6" x14ac:dyDescent="0.25">
      <c r="A14" s="139" t="s">
        <v>1383</v>
      </c>
      <c r="B14" s="140" t="s">
        <v>27</v>
      </c>
      <c r="C14" s="144" t="s">
        <v>246</v>
      </c>
      <c r="D14" s="140" t="s">
        <v>247</v>
      </c>
      <c r="E14" s="143">
        <v>700</v>
      </c>
      <c r="F14" t="s">
        <v>1472</v>
      </c>
    </row>
    <row r="15" spans="1:6" x14ac:dyDescent="0.25">
      <c r="A15" s="139" t="s">
        <v>1383</v>
      </c>
      <c r="B15" s="140" t="s">
        <v>27</v>
      </c>
      <c r="C15" s="144" t="s">
        <v>248</v>
      </c>
      <c r="D15" s="140" t="s">
        <v>249</v>
      </c>
      <c r="E15" s="143">
        <v>700</v>
      </c>
      <c r="F15" t="s">
        <v>1472</v>
      </c>
    </row>
    <row r="16" spans="1:6" x14ac:dyDescent="0.25">
      <c r="A16" s="139" t="s">
        <v>1383</v>
      </c>
      <c r="B16" s="140" t="s">
        <v>27</v>
      </c>
      <c r="C16" s="144" t="s">
        <v>250</v>
      </c>
      <c r="D16" s="140" t="s">
        <v>251</v>
      </c>
      <c r="E16" s="143">
        <v>700</v>
      </c>
      <c r="F16" t="s">
        <v>1472</v>
      </c>
    </row>
    <row r="17" spans="1:6" x14ac:dyDescent="0.25">
      <c r="A17" s="139" t="s">
        <v>1383</v>
      </c>
      <c r="B17" s="140" t="s">
        <v>27</v>
      </c>
      <c r="C17" s="144" t="s">
        <v>252</v>
      </c>
      <c r="D17" s="140" t="s">
        <v>253</v>
      </c>
      <c r="E17" s="143">
        <v>700</v>
      </c>
      <c r="F17" t="s">
        <v>1472</v>
      </c>
    </row>
    <row r="18" spans="1:6" x14ac:dyDescent="0.25">
      <c r="A18" s="139" t="s">
        <v>1383</v>
      </c>
      <c r="B18" s="140" t="s">
        <v>27</v>
      </c>
      <c r="C18" s="144" t="s">
        <v>254</v>
      </c>
      <c r="D18" s="140" t="s">
        <v>255</v>
      </c>
      <c r="E18" s="143">
        <v>700</v>
      </c>
      <c r="F18" t="s">
        <v>1472</v>
      </c>
    </row>
    <row r="19" spans="1:6" x14ac:dyDescent="0.25">
      <c r="A19" s="139" t="s">
        <v>1383</v>
      </c>
      <c r="B19" s="140" t="s">
        <v>27</v>
      </c>
      <c r="C19" s="144" t="s">
        <v>256</v>
      </c>
      <c r="D19" s="140" t="s">
        <v>257</v>
      </c>
      <c r="E19" s="143">
        <v>150</v>
      </c>
      <c r="F19" t="s">
        <v>1472</v>
      </c>
    </row>
    <row r="20" spans="1:6" x14ac:dyDescent="0.25">
      <c r="A20" s="139" t="s">
        <v>1383</v>
      </c>
      <c r="B20" s="140" t="s">
        <v>27</v>
      </c>
      <c r="C20" s="144" t="s">
        <v>258</v>
      </c>
      <c r="D20" s="140" t="s">
        <v>259</v>
      </c>
      <c r="E20" s="143">
        <v>0</v>
      </c>
    </row>
    <row r="21" spans="1:6" x14ac:dyDescent="0.25">
      <c r="A21" s="139" t="s">
        <v>1383</v>
      </c>
      <c r="B21" s="140" t="s">
        <v>27</v>
      </c>
      <c r="C21" s="144" t="s">
        <v>260</v>
      </c>
      <c r="D21" s="140" t="s">
        <v>261</v>
      </c>
      <c r="E21" s="143">
        <v>0</v>
      </c>
    </row>
    <row r="22" spans="1:6" x14ac:dyDescent="0.25">
      <c r="A22" s="139" t="s">
        <v>1383</v>
      </c>
      <c r="B22" s="140" t="s">
        <v>27</v>
      </c>
      <c r="C22" s="144" t="s">
        <v>262</v>
      </c>
      <c r="D22" s="140" t="s">
        <v>263</v>
      </c>
      <c r="E22" s="143">
        <v>250</v>
      </c>
      <c r="F22" t="s">
        <v>1472</v>
      </c>
    </row>
    <row r="23" spans="1:6" x14ac:dyDescent="0.25">
      <c r="A23" s="139" t="s">
        <v>1383</v>
      </c>
      <c r="B23" s="140" t="s">
        <v>27</v>
      </c>
      <c r="C23" s="144" t="s">
        <v>264</v>
      </c>
      <c r="D23" s="140" t="s">
        <v>265</v>
      </c>
      <c r="E23" s="143">
        <v>700</v>
      </c>
      <c r="F23" t="s">
        <v>1472</v>
      </c>
    </row>
    <row r="24" spans="1:6" x14ac:dyDescent="0.25">
      <c r="A24" s="139" t="s">
        <v>1380</v>
      </c>
      <c r="B24" s="140" t="s">
        <v>28</v>
      </c>
      <c r="C24" s="144" t="s">
        <v>266</v>
      </c>
      <c r="D24" s="140" t="s">
        <v>29</v>
      </c>
      <c r="E24" s="143">
        <v>250</v>
      </c>
    </row>
    <row r="25" spans="1:6" x14ac:dyDescent="0.25">
      <c r="A25" s="139" t="s">
        <v>1380</v>
      </c>
      <c r="B25" s="140" t="s">
        <v>28</v>
      </c>
      <c r="C25" s="144" t="s">
        <v>267</v>
      </c>
      <c r="D25" s="140" t="s">
        <v>268</v>
      </c>
      <c r="E25" s="143">
        <v>250</v>
      </c>
    </row>
    <row r="26" spans="1:6" x14ac:dyDescent="0.25">
      <c r="A26" s="139" t="s">
        <v>1383</v>
      </c>
      <c r="B26" s="140" t="s">
        <v>30</v>
      </c>
      <c r="C26" s="144" t="s">
        <v>269</v>
      </c>
      <c r="D26" s="140" t="s">
        <v>270</v>
      </c>
      <c r="E26" s="143">
        <v>0</v>
      </c>
    </row>
    <row r="27" spans="1:6" x14ac:dyDescent="0.25">
      <c r="A27" s="139" t="s">
        <v>1383</v>
      </c>
      <c r="B27" s="140" t="s">
        <v>30</v>
      </c>
      <c r="C27" s="144" t="s">
        <v>271</v>
      </c>
      <c r="D27" s="140" t="s">
        <v>272</v>
      </c>
      <c r="E27" s="143">
        <v>700</v>
      </c>
      <c r="F27" t="s">
        <v>1472</v>
      </c>
    </row>
    <row r="28" spans="1:6" x14ac:dyDescent="0.25">
      <c r="A28" s="139" t="s">
        <v>232</v>
      </c>
      <c r="B28" s="140" t="s">
        <v>30</v>
      </c>
      <c r="C28" s="144" t="s">
        <v>273</v>
      </c>
      <c r="D28" s="140" t="s">
        <v>274</v>
      </c>
      <c r="E28" s="143">
        <v>0</v>
      </c>
    </row>
    <row r="29" spans="1:6" x14ac:dyDescent="0.25">
      <c r="A29" s="139" t="s">
        <v>1383</v>
      </c>
      <c r="B29" s="140" t="s">
        <v>30</v>
      </c>
      <c r="C29" s="144" t="s">
        <v>275</v>
      </c>
      <c r="D29" s="140" t="s">
        <v>276</v>
      </c>
      <c r="E29" s="143">
        <v>700</v>
      </c>
      <c r="F29" t="s">
        <v>1472</v>
      </c>
    </row>
    <row r="30" spans="1:6" x14ac:dyDescent="0.25">
      <c r="A30" s="139" t="s">
        <v>1383</v>
      </c>
      <c r="B30" s="140" t="s">
        <v>30</v>
      </c>
      <c r="C30" s="144" t="s">
        <v>277</v>
      </c>
      <c r="D30" s="140" t="s">
        <v>278</v>
      </c>
      <c r="E30" s="143">
        <v>250</v>
      </c>
      <c r="F30" t="s">
        <v>1472</v>
      </c>
    </row>
    <row r="31" spans="1:6" x14ac:dyDescent="0.25">
      <c r="A31" s="139" t="s">
        <v>232</v>
      </c>
      <c r="B31" s="140" t="s">
        <v>30</v>
      </c>
      <c r="C31" s="144" t="s">
        <v>279</v>
      </c>
      <c r="D31" s="140" t="s">
        <v>280</v>
      </c>
      <c r="E31" s="143">
        <v>700</v>
      </c>
      <c r="F31" t="s">
        <v>1472</v>
      </c>
    </row>
    <row r="32" spans="1:6" x14ac:dyDescent="0.25">
      <c r="A32" s="139" t="s">
        <v>1383</v>
      </c>
      <c r="B32" s="140" t="s">
        <v>30</v>
      </c>
      <c r="C32" s="144" t="s">
        <v>281</v>
      </c>
      <c r="D32" s="140" t="s">
        <v>282</v>
      </c>
      <c r="E32" s="143">
        <v>700</v>
      </c>
      <c r="F32" t="s">
        <v>1472</v>
      </c>
    </row>
    <row r="33" spans="1:6" x14ac:dyDescent="0.25">
      <c r="A33" s="139" t="s">
        <v>232</v>
      </c>
      <c r="B33" s="140" t="s">
        <v>30</v>
      </c>
      <c r="C33" s="144" t="s">
        <v>283</v>
      </c>
      <c r="D33" s="140" t="s">
        <v>284</v>
      </c>
      <c r="E33" s="143">
        <v>700</v>
      </c>
      <c r="F33" t="s">
        <v>1472</v>
      </c>
    </row>
    <row r="34" spans="1:6" x14ac:dyDescent="0.25">
      <c r="A34" s="139" t="s">
        <v>1383</v>
      </c>
      <c r="B34" s="140" t="s">
        <v>30</v>
      </c>
      <c r="C34" s="144" t="s">
        <v>285</v>
      </c>
      <c r="D34" s="140" t="s">
        <v>286</v>
      </c>
      <c r="E34" s="143">
        <v>0</v>
      </c>
    </row>
    <row r="35" spans="1:6" x14ac:dyDescent="0.25">
      <c r="A35" s="139" t="s">
        <v>1383</v>
      </c>
      <c r="B35" s="140" t="s">
        <v>30</v>
      </c>
      <c r="C35" s="144" t="s">
        <v>287</v>
      </c>
      <c r="D35" s="140" t="s">
        <v>288</v>
      </c>
      <c r="E35" s="143">
        <v>700</v>
      </c>
      <c r="F35" t="s">
        <v>1472</v>
      </c>
    </row>
    <row r="36" spans="1:6" x14ac:dyDescent="0.25">
      <c r="A36" s="139" t="s">
        <v>1383</v>
      </c>
      <c r="B36" s="140" t="s">
        <v>30</v>
      </c>
      <c r="C36" s="144" t="s">
        <v>289</v>
      </c>
      <c r="D36" s="140" t="s">
        <v>290</v>
      </c>
      <c r="E36" s="143">
        <v>0</v>
      </c>
    </row>
    <row r="37" spans="1:6" x14ac:dyDescent="0.25">
      <c r="A37" s="139" t="s">
        <v>1383</v>
      </c>
      <c r="B37" s="140" t="s">
        <v>31</v>
      </c>
      <c r="C37" s="144" t="s">
        <v>291</v>
      </c>
      <c r="D37" s="140" t="s">
        <v>292</v>
      </c>
      <c r="E37" s="143">
        <v>0</v>
      </c>
    </row>
    <row r="38" spans="1:6" x14ac:dyDescent="0.25">
      <c r="A38" s="139" t="s">
        <v>1383</v>
      </c>
      <c r="B38" s="140" t="s">
        <v>31</v>
      </c>
      <c r="C38" s="144" t="s">
        <v>293</v>
      </c>
      <c r="D38" s="140" t="s">
        <v>294</v>
      </c>
      <c r="E38" s="143">
        <v>0</v>
      </c>
    </row>
    <row r="39" spans="1:6" x14ac:dyDescent="0.25">
      <c r="A39" s="139" t="s">
        <v>1383</v>
      </c>
      <c r="B39" s="140" t="s">
        <v>31</v>
      </c>
      <c r="C39" s="144" t="s">
        <v>295</v>
      </c>
      <c r="D39" s="140" t="s">
        <v>296</v>
      </c>
      <c r="E39" s="143">
        <v>0</v>
      </c>
    </row>
    <row r="40" spans="1:6" x14ac:dyDescent="0.25">
      <c r="A40" s="139" t="s">
        <v>1383</v>
      </c>
      <c r="B40" s="140" t="s">
        <v>31</v>
      </c>
      <c r="C40" s="145" t="s">
        <v>297</v>
      </c>
      <c r="D40" s="140" t="s">
        <v>298</v>
      </c>
      <c r="E40" s="143">
        <v>0</v>
      </c>
    </row>
    <row r="41" spans="1:6" x14ac:dyDescent="0.25">
      <c r="A41" s="139" t="s">
        <v>1383</v>
      </c>
      <c r="B41" s="140" t="s">
        <v>31</v>
      </c>
      <c r="C41" s="145" t="s">
        <v>299</v>
      </c>
      <c r="D41" s="140" t="s">
        <v>300</v>
      </c>
      <c r="E41" s="143">
        <v>0</v>
      </c>
    </row>
    <row r="42" spans="1:6" x14ac:dyDescent="0.25">
      <c r="A42" s="139" t="s">
        <v>1383</v>
      </c>
      <c r="B42" s="140" t="s">
        <v>31</v>
      </c>
      <c r="C42" s="145" t="s">
        <v>301</v>
      </c>
      <c r="D42" s="140" t="s">
        <v>302</v>
      </c>
      <c r="E42" s="143">
        <v>0</v>
      </c>
    </row>
    <row r="43" spans="1:6" x14ac:dyDescent="0.25">
      <c r="A43" s="139" t="s">
        <v>1383</v>
      </c>
      <c r="B43" s="140" t="s">
        <v>31</v>
      </c>
      <c r="C43" s="145" t="s">
        <v>303</v>
      </c>
      <c r="D43" s="140" t="s">
        <v>304</v>
      </c>
      <c r="E43" s="143">
        <v>0</v>
      </c>
    </row>
    <row r="44" spans="1:6" x14ac:dyDescent="0.25">
      <c r="A44" s="139" t="s">
        <v>1383</v>
      </c>
      <c r="B44" s="140" t="s">
        <v>31</v>
      </c>
      <c r="C44" s="145" t="s">
        <v>305</v>
      </c>
      <c r="D44" s="140" t="s">
        <v>306</v>
      </c>
      <c r="E44" s="143">
        <v>0</v>
      </c>
    </row>
    <row r="45" spans="1:6" x14ac:dyDescent="0.25">
      <c r="A45" s="139" t="s">
        <v>1383</v>
      </c>
      <c r="B45" s="140" t="s">
        <v>31</v>
      </c>
      <c r="C45" s="145" t="s">
        <v>307</v>
      </c>
      <c r="D45" s="140" t="s">
        <v>308</v>
      </c>
      <c r="E45" s="143">
        <v>0</v>
      </c>
    </row>
    <row r="46" spans="1:6" x14ac:dyDescent="0.25">
      <c r="A46" s="139" t="s">
        <v>232</v>
      </c>
      <c r="B46" s="140" t="s">
        <v>31</v>
      </c>
      <c r="C46" s="144" t="s">
        <v>309</v>
      </c>
      <c r="D46" s="140" t="s">
        <v>310</v>
      </c>
      <c r="E46" s="143">
        <v>0</v>
      </c>
    </row>
    <row r="47" spans="1:6" x14ac:dyDescent="0.25">
      <c r="A47" s="139" t="s">
        <v>1383</v>
      </c>
      <c r="B47" s="140" t="s">
        <v>32</v>
      </c>
      <c r="C47" s="144" t="s">
        <v>311</v>
      </c>
      <c r="D47" s="140" t="s">
        <v>312</v>
      </c>
      <c r="E47" s="143">
        <v>0</v>
      </c>
    </row>
    <row r="48" spans="1:6" x14ac:dyDescent="0.25">
      <c r="A48" s="139" t="s">
        <v>1383</v>
      </c>
      <c r="B48" s="140" t="s">
        <v>32</v>
      </c>
      <c r="C48" s="144" t="s">
        <v>313</v>
      </c>
      <c r="D48" s="140" t="s">
        <v>314</v>
      </c>
      <c r="E48" s="143">
        <v>0</v>
      </c>
    </row>
    <row r="49" spans="1:6" x14ac:dyDescent="0.25">
      <c r="A49" s="139" t="s">
        <v>1383</v>
      </c>
      <c r="B49" s="140" t="s">
        <v>32</v>
      </c>
      <c r="C49" s="144" t="s">
        <v>315</v>
      </c>
      <c r="D49" s="140" t="s">
        <v>316</v>
      </c>
      <c r="E49" s="143">
        <v>0</v>
      </c>
    </row>
    <row r="50" spans="1:6" x14ac:dyDescent="0.25">
      <c r="A50" s="139" t="s">
        <v>1380</v>
      </c>
      <c r="B50" s="140" t="s">
        <v>32</v>
      </c>
      <c r="C50" s="144" t="s">
        <v>317</v>
      </c>
      <c r="D50" s="140" t="s">
        <v>318</v>
      </c>
      <c r="E50" s="143">
        <v>500</v>
      </c>
    </row>
    <row r="51" spans="1:6" x14ac:dyDescent="0.25">
      <c r="A51" s="139" t="s">
        <v>1380</v>
      </c>
      <c r="B51" s="140" t="s">
        <v>32</v>
      </c>
      <c r="C51" s="144" t="s">
        <v>319</v>
      </c>
      <c r="D51" s="140" t="s">
        <v>320</v>
      </c>
      <c r="E51" s="143">
        <v>500</v>
      </c>
    </row>
    <row r="52" spans="1:6" x14ac:dyDescent="0.25">
      <c r="A52" s="139" t="s">
        <v>1380</v>
      </c>
      <c r="B52" s="140" t="s">
        <v>32</v>
      </c>
      <c r="C52" s="144" t="s">
        <v>321</v>
      </c>
      <c r="D52" s="140" t="s">
        <v>322</v>
      </c>
      <c r="E52" s="143">
        <v>250</v>
      </c>
    </row>
    <row r="53" spans="1:6" x14ac:dyDescent="0.25">
      <c r="A53" s="139" t="s">
        <v>1380</v>
      </c>
      <c r="B53" s="140" t="s">
        <v>32</v>
      </c>
      <c r="C53" s="144" t="s">
        <v>323</v>
      </c>
      <c r="D53" s="140" t="s">
        <v>324</v>
      </c>
      <c r="E53" s="143">
        <v>500</v>
      </c>
    </row>
    <row r="54" spans="1:6" x14ac:dyDescent="0.25">
      <c r="A54" s="139" t="s">
        <v>1380</v>
      </c>
      <c r="B54" s="140" t="s">
        <v>32</v>
      </c>
      <c r="C54" s="144" t="s">
        <v>325</v>
      </c>
      <c r="D54" s="140" t="s">
        <v>326</v>
      </c>
      <c r="E54" s="143">
        <v>500</v>
      </c>
    </row>
    <row r="55" spans="1:6" x14ac:dyDescent="0.25">
      <c r="A55" s="139" t="s">
        <v>1380</v>
      </c>
      <c r="B55" s="140" t="s">
        <v>32</v>
      </c>
      <c r="C55" s="144" t="s">
        <v>327</v>
      </c>
      <c r="D55" s="140" t="s">
        <v>328</v>
      </c>
      <c r="E55" s="143">
        <v>500</v>
      </c>
    </row>
    <row r="56" spans="1:6" x14ac:dyDescent="0.25">
      <c r="A56" s="139" t="s">
        <v>1383</v>
      </c>
      <c r="B56" s="140" t="s">
        <v>33</v>
      </c>
      <c r="C56" s="144" t="s">
        <v>329</v>
      </c>
      <c r="D56" s="140" t="s">
        <v>330</v>
      </c>
      <c r="E56" s="143">
        <v>0</v>
      </c>
    </row>
    <row r="57" spans="1:6" x14ac:dyDescent="0.25">
      <c r="A57" s="139" t="s">
        <v>1383</v>
      </c>
      <c r="B57" s="140" t="s">
        <v>33</v>
      </c>
      <c r="C57" s="144" t="s">
        <v>331</v>
      </c>
      <c r="D57" s="140" t="s">
        <v>332</v>
      </c>
      <c r="E57" s="143">
        <v>100</v>
      </c>
      <c r="F57" t="s">
        <v>1472</v>
      </c>
    </row>
    <row r="58" spans="1:6" x14ac:dyDescent="0.25">
      <c r="A58" s="139" t="s">
        <v>1383</v>
      </c>
      <c r="B58" s="140" t="s">
        <v>33</v>
      </c>
      <c r="C58" s="144" t="s">
        <v>333</v>
      </c>
      <c r="D58" s="140" t="s">
        <v>334</v>
      </c>
      <c r="E58" s="143">
        <v>100</v>
      </c>
      <c r="F58" t="s">
        <v>1472</v>
      </c>
    </row>
    <row r="59" spans="1:6" x14ac:dyDescent="0.25">
      <c r="A59" s="139" t="s">
        <v>232</v>
      </c>
      <c r="B59" s="140" t="s">
        <v>33</v>
      </c>
      <c r="C59" s="144" t="s">
        <v>335</v>
      </c>
      <c r="D59" s="140" t="s">
        <v>336</v>
      </c>
      <c r="E59" s="143">
        <v>700</v>
      </c>
      <c r="F59" t="s">
        <v>1473</v>
      </c>
    </row>
    <row r="60" spans="1:6" x14ac:dyDescent="0.25">
      <c r="A60" s="139" t="s">
        <v>1380</v>
      </c>
      <c r="B60" s="140" t="s">
        <v>34</v>
      </c>
      <c r="C60" s="144" t="s">
        <v>337</v>
      </c>
      <c r="D60" s="140" t="s">
        <v>338</v>
      </c>
      <c r="E60" s="143">
        <v>250</v>
      </c>
    </row>
    <row r="61" spans="1:6" x14ac:dyDescent="0.25">
      <c r="A61" s="139" t="s">
        <v>1380</v>
      </c>
      <c r="B61" s="140" t="s">
        <v>35</v>
      </c>
      <c r="C61" s="144" t="s">
        <v>339</v>
      </c>
      <c r="D61" s="140" t="s">
        <v>340</v>
      </c>
      <c r="E61" s="143">
        <v>250</v>
      </c>
    </row>
    <row r="62" spans="1:6" x14ac:dyDescent="0.25">
      <c r="A62" s="139" t="s">
        <v>1382</v>
      </c>
      <c r="B62" s="140" t="s">
        <v>36</v>
      </c>
      <c r="C62" s="144" t="s">
        <v>341</v>
      </c>
      <c r="D62" s="140" t="s">
        <v>342</v>
      </c>
      <c r="E62" s="143">
        <v>0</v>
      </c>
    </row>
    <row r="63" spans="1:6" x14ac:dyDescent="0.25">
      <c r="A63" s="139" t="s">
        <v>1382</v>
      </c>
      <c r="B63" s="140" t="s">
        <v>36</v>
      </c>
      <c r="C63" s="144" t="s">
        <v>343</v>
      </c>
      <c r="D63" s="140" t="s">
        <v>344</v>
      </c>
      <c r="E63" s="143">
        <v>0</v>
      </c>
    </row>
    <row r="64" spans="1:6" x14ac:dyDescent="0.25">
      <c r="A64" s="139" t="s">
        <v>1382</v>
      </c>
      <c r="B64" s="140" t="s">
        <v>36</v>
      </c>
      <c r="C64" s="144" t="s">
        <v>345</v>
      </c>
      <c r="D64" s="140" t="s">
        <v>346</v>
      </c>
      <c r="E64" s="143">
        <v>0</v>
      </c>
    </row>
    <row r="65" spans="1:5" x14ac:dyDescent="0.25">
      <c r="A65" s="139" t="s">
        <v>1382</v>
      </c>
      <c r="B65" s="140" t="s">
        <v>36</v>
      </c>
      <c r="C65" s="144" t="s">
        <v>347</v>
      </c>
      <c r="D65" s="140" t="s">
        <v>348</v>
      </c>
      <c r="E65" s="143">
        <v>0</v>
      </c>
    </row>
    <row r="66" spans="1:5" x14ac:dyDescent="0.25">
      <c r="A66" s="139" t="s">
        <v>1382</v>
      </c>
      <c r="B66" s="140" t="s">
        <v>36</v>
      </c>
      <c r="C66" s="144" t="s">
        <v>349</v>
      </c>
      <c r="D66" s="140" t="s">
        <v>350</v>
      </c>
      <c r="E66" s="143">
        <v>0</v>
      </c>
    </row>
    <row r="67" spans="1:5" x14ac:dyDescent="0.25">
      <c r="A67" s="139" t="s">
        <v>1380</v>
      </c>
      <c r="B67" s="140" t="s">
        <v>47</v>
      </c>
      <c r="C67" s="144" t="s">
        <v>351</v>
      </c>
      <c r="D67" s="140" t="s">
        <v>352</v>
      </c>
      <c r="E67" s="143">
        <v>250</v>
      </c>
    </row>
    <row r="68" spans="1:5" x14ac:dyDescent="0.25">
      <c r="A68" s="139" t="s">
        <v>1380</v>
      </c>
      <c r="B68" s="140" t="s">
        <v>47</v>
      </c>
      <c r="C68" s="144" t="s">
        <v>353</v>
      </c>
      <c r="D68" s="140" t="s">
        <v>354</v>
      </c>
      <c r="E68" s="143">
        <v>250</v>
      </c>
    </row>
    <row r="69" spans="1:5" x14ac:dyDescent="0.25">
      <c r="A69" s="139" t="s">
        <v>1380</v>
      </c>
      <c r="B69" s="140" t="s">
        <v>47</v>
      </c>
      <c r="C69" s="144" t="s">
        <v>355</v>
      </c>
      <c r="D69" s="140" t="s">
        <v>356</v>
      </c>
      <c r="E69" s="143">
        <v>250</v>
      </c>
    </row>
    <row r="70" spans="1:5" x14ac:dyDescent="0.25">
      <c r="A70" s="139" t="s">
        <v>1380</v>
      </c>
      <c r="B70" s="140" t="s">
        <v>48</v>
      </c>
      <c r="C70" s="144" t="s">
        <v>357</v>
      </c>
      <c r="D70" s="140" t="s">
        <v>358</v>
      </c>
      <c r="E70" s="143">
        <v>250</v>
      </c>
    </row>
    <row r="71" spans="1:5" x14ac:dyDescent="0.25">
      <c r="A71" s="139" t="s">
        <v>1380</v>
      </c>
      <c r="B71" s="140" t="s">
        <v>48</v>
      </c>
      <c r="C71" s="144" t="s">
        <v>359</v>
      </c>
      <c r="D71" s="140" t="s">
        <v>360</v>
      </c>
      <c r="E71" s="143">
        <v>250</v>
      </c>
    </row>
    <row r="72" spans="1:5" x14ac:dyDescent="0.25">
      <c r="A72" s="139" t="s">
        <v>1380</v>
      </c>
      <c r="B72" s="140" t="s">
        <v>48</v>
      </c>
      <c r="C72" s="144" t="s">
        <v>361</v>
      </c>
      <c r="D72" s="140" t="s">
        <v>362</v>
      </c>
      <c r="E72" s="143">
        <v>250</v>
      </c>
    </row>
    <row r="73" spans="1:5" x14ac:dyDescent="0.25">
      <c r="A73" s="139" t="s">
        <v>1380</v>
      </c>
      <c r="B73" s="140" t="s">
        <v>48</v>
      </c>
      <c r="C73" s="144" t="s">
        <v>363</v>
      </c>
      <c r="D73" s="140" t="s">
        <v>364</v>
      </c>
      <c r="E73" s="143">
        <v>250</v>
      </c>
    </row>
    <row r="74" spans="1:5" x14ac:dyDescent="0.25">
      <c r="A74" s="139" t="s">
        <v>1380</v>
      </c>
      <c r="B74" s="140" t="s">
        <v>49</v>
      </c>
      <c r="C74" s="144" t="s">
        <v>365</v>
      </c>
      <c r="D74" s="140" t="s">
        <v>366</v>
      </c>
      <c r="E74" s="143">
        <v>250</v>
      </c>
    </row>
    <row r="75" spans="1:5" x14ac:dyDescent="0.25">
      <c r="A75" s="139" t="s">
        <v>1380</v>
      </c>
      <c r="B75" s="140" t="s">
        <v>49</v>
      </c>
      <c r="C75" s="144" t="s">
        <v>367</v>
      </c>
      <c r="D75" s="140" t="s">
        <v>368</v>
      </c>
      <c r="E75" s="143">
        <v>250</v>
      </c>
    </row>
    <row r="76" spans="1:5" x14ac:dyDescent="0.25">
      <c r="A76" s="139" t="s">
        <v>1380</v>
      </c>
      <c r="B76" s="140" t="s">
        <v>49</v>
      </c>
      <c r="C76" s="144" t="s">
        <v>369</v>
      </c>
      <c r="D76" s="140" t="s">
        <v>370</v>
      </c>
      <c r="E76" s="143">
        <v>250</v>
      </c>
    </row>
    <row r="77" spans="1:5" x14ac:dyDescent="0.25">
      <c r="A77" s="139" t="s">
        <v>1380</v>
      </c>
      <c r="B77" s="140" t="s">
        <v>49</v>
      </c>
      <c r="C77" s="144" t="s">
        <v>371</v>
      </c>
      <c r="D77" s="140" t="s">
        <v>372</v>
      </c>
      <c r="E77" s="143">
        <v>250</v>
      </c>
    </row>
    <row r="78" spans="1:5" x14ac:dyDescent="0.25">
      <c r="A78" s="139" t="s">
        <v>1380</v>
      </c>
      <c r="B78" s="140" t="s">
        <v>49</v>
      </c>
      <c r="C78" s="144" t="s">
        <v>373</v>
      </c>
      <c r="D78" s="140" t="s">
        <v>374</v>
      </c>
      <c r="E78" s="143">
        <v>250</v>
      </c>
    </row>
    <row r="79" spans="1:5" x14ac:dyDescent="0.25">
      <c r="A79" s="139" t="s">
        <v>1380</v>
      </c>
      <c r="B79" s="140" t="s">
        <v>49</v>
      </c>
      <c r="C79" s="144" t="s">
        <v>375</v>
      </c>
      <c r="D79" s="140" t="s">
        <v>376</v>
      </c>
      <c r="E79" s="143">
        <v>250</v>
      </c>
    </row>
    <row r="80" spans="1:5" x14ac:dyDescent="0.25">
      <c r="A80" s="139" t="s">
        <v>1380</v>
      </c>
      <c r="B80" s="140" t="s">
        <v>49</v>
      </c>
      <c r="C80" s="144" t="s">
        <v>377</v>
      </c>
      <c r="D80" s="140" t="s">
        <v>378</v>
      </c>
      <c r="E80" s="143">
        <v>250</v>
      </c>
    </row>
    <row r="81" spans="1:5" x14ac:dyDescent="0.25">
      <c r="A81" s="139" t="s">
        <v>1380</v>
      </c>
      <c r="B81" s="140" t="s">
        <v>49</v>
      </c>
      <c r="C81" s="144" t="s">
        <v>379</v>
      </c>
      <c r="D81" s="140" t="s">
        <v>380</v>
      </c>
      <c r="E81" s="143">
        <v>250</v>
      </c>
    </row>
    <row r="82" spans="1:5" x14ac:dyDescent="0.25">
      <c r="A82" s="139" t="s">
        <v>1380</v>
      </c>
      <c r="B82" s="140" t="s">
        <v>49</v>
      </c>
      <c r="C82" s="144" t="s">
        <v>381</v>
      </c>
      <c r="D82" s="140" t="s">
        <v>382</v>
      </c>
      <c r="E82" s="143">
        <v>250</v>
      </c>
    </row>
    <row r="83" spans="1:5" x14ac:dyDescent="0.25">
      <c r="A83" s="139" t="s">
        <v>1380</v>
      </c>
      <c r="B83" s="140" t="s">
        <v>49</v>
      </c>
      <c r="C83" s="144" t="s">
        <v>383</v>
      </c>
      <c r="D83" s="140" t="s">
        <v>384</v>
      </c>
      <c r="E83" s="143">
        <v>250</v>
      </c>
    </row>
    <row r="84" spans="1:5" x14ac:dyDescent="0.25">
      <c r="A84" s="139" t="s">
        <v>1380</v>
      </c>
      <c r="B84" s="140" t="s">
        <v>49</v>
      </c>
      <c r="C84" s="144" t="s">
        <v>385</v>
      </c>
      <c r="D84" s="140" t="s">
        <v>386</v>
      </c>
      <c r="E84" s="143">
        <v>250</v>
      </c>
    </row>
    <row r="85" spans="1:5" x14ac:dyDescent="0.25">
      <c r="A85" s="139" t="s">
        <v>1380</v>
      </c>
      <c r="B85" s="140" t="s">
        <v>49</v>
      </c>
      <c r="C85" s="144" t="s">
        <v>387</v>
      </c>
      <c r="D85" s="140" t="s">
        <v>388</v>
      </c>
      <c r="E85" s="143">
        <v>250</v>
      </c>
    </row>
    <row r="86" spans="1:5" x14ac:dyDescent="0.25">
      <c r="A86" s="139" t="s">
        <v>1380</v>
      </c>
      <c r="B86" s="140" t="s">
        <v>50</v>
      </c>
      <c r="C86" s="144" t="s">
        <v>389</v>
      </c>
      <c r="D86" s="140" t="s">
        <v>390</v>
      </c>
      <c r="E86" s="143">
        <v>250</v>
      </c>
    </row>
    <row r="87" spans="1:5" x14ac:dyDescent="0.25">
      <c r="A87" s="139" t="s">
        <v>1380</v>
      </c>
      <c r="B87" s="140" t="s">
        <v>50</v>
      </c>
      <c r="C87" s="144" t="s">
        <v>391</v>
      </c>
      <c r="D87" s="140" t="s">
        <v>392</v>
      </c>
      <c r="E87" s="143">
        <v>250</v>
      </c>
    </row>
    <row r="88" spans="1:5" x14ac:dyDescent="0.25">
      <c r="A88" s="139" t="s">
        <v>1380</v>
      </c>
      <c r="B88" s="140" t="s">
        <v>50</v>
      </c>
      <c r="C88" s="144" t="s">
        <v>393</v>
      </c>
      <c r="D88" s="140" t="s">
        <v>394</v>
      </c>
      <c r="E88" s="143">
        <v>250</v>
      </c>
    </row>
    <row r="89" spans="1:5" x14ac:dyDescent="0.25">
      <c r="A89" s="139" t="s">
        <v>1380</v>
      </c>
      <c r="B89" s="140" t="s">
        <v>50</v>
      </c>
      <c r="C89" s="144" t="s">
        <v>395</v>
      </c>
      <c r="D89" s="140" t="s">
        <v>396</v>
      </c>
      <c r="E89" s="143">
        <v>250</v>
      </c>
    </row>
    <row r="90" spans="1:5" x14ac:dyDescent="0.25">
      <c r="A90" s="139" t="s">
        <v>1380</v>
      </c>
      <c r="B90" s="140" t="s">
        <v>51</v>
      </c>
      <c r="C90" s="144" t="s">
        <v>397</v>
      </c>
      <c r="D90" s="140" t="s">
        <v>398</v>
      </c>
      <c r="E90" s="143">
        <v>250</v>
      </c>
    </row>
    <row r="91" spans="1:5" x14ac:dyDescent="0.25">
      <c r="A91" s="139" t="s">
        <v>1380</v>
      </c>
      <c r="B91" s="140" t="s">
        <v>51</v>
      </c>
      <c r="C91" s="144" t="s">
        <v>399</v>
      </c>
      <c r="D91" s="140" t="s">
        <v>400</v>
      </c>
      <c r="E91" s="143">
        <v>250</v>
      </c>
    </row>
    <row r="92" spans="1:5" x14ac:dyDescent="0.25">
      <c r="A92" s="139" t="s">
        <v>1380</v>
      </c>
      <c r="B92" s="140" t="s">
        <v>51</v>
      </c>
      <c r="C92" s="144">
        <v>200</v>
      </c>
      <c r="D92" s="140" t="s">
        <v>401</v>
      </c>
      <c r="E92" s="143">
        <v>250</v>
      </c>
    </row>
    <row r="93" spans="1:5" x14ac:dyDescent="0.25">
      <c r="A93" s="139" t="s">
        <v>1380</v>
      </c>
      <c r="B93" s="140" t="s">
        <v>52</v>
      </c>
      <c r="C93" s="144" t="s">
        <v>402</v>
      </c>
      <c r="D93" s="140" t="s">
        <v>403</v>
      </c>
      <c r="E93" s="143">
        <v>500</v>
      </c>
    </row>
    <row r="94" spans="1:5" x14ac:dyDescent="0.25">
      <c r="A94" s="139" t="s">
        <v>1380</v>
      </c>
      <c r="B94" s="140" t="s">
        <v>52</v>
      </c>
      <c r="C94" s="144" t="s">
        <v>404</v>
      </c>
      <c r="D94" s="140" t="s">
        <v>405</v>
      </c>
      <c r="E94" s="143">
        <v>500</v>
      </c>
    </row>
    <row r="95" spans="1:5" x14ac:dyDescent="0.25">
      <c r="A95" s="139" t="s">
        <v>1380</v>
      </c>
      <c r="B95" s="140" t="s">
        <v>52</v>
      </c>
      <c r="C95" s="144" t="s">
        <v>406</v>
      </c>
      <c r="D95" s="140" t="s">
        <v>407</v>
      </c>
      <c r="E95" s="143">
        <v>500</v>
      </c>
    </row>
    <row r="96" spans="1:5" x14ac:dyDescent="0.25">
      <c r="A96" s="139" t="s">
        <v>1380</v>
      </c>
      <c r="B96" s="140" t="s">
        <v>52</v>
      </c>
      <c r="C96" s="144" t="s">
        <v>408</v>
      </c>
      <c r="D96" s="140" t="s">
        <v>409</v>
      </c>
      <c r="E96" s="143">
        <v>500</v>
      </c>
    </row>
    <row r="97" spans="1:5" x14ac:dyDescent="0.25">
      <c r="A97" s="139" t="s">
        <v>1380</v>
      </c>
      <c r="B97" s="140" t="s">
        <v>52</v>
      </c>
      <c r="C97" s="144" t="s">
        <v>410</v>
      </c>
      <c r="D97" s="140" t="s">
        <v>411</v>
      </c>
      <c r="E97" s="143">
        <v>500</v>
      </c>
    </row>
    <row r="98" spans="1:5" x14ac:dyDescent="0.25">
      <c r="A98" s="139" t="s">
        <v>1380</v>
      </c>
      <c r="B98" s="140" t="s">
        <v>52</v>
      </c>
      <c r="C98" s="144" t="s">
        <v>412</v>
      </c>
      <c r="D98" s="140" t="s">
        <v>413</v>
      </c>
      <c r="E98" s="143">
        <v>500</v>
      </c>
    </row>
    <row r="99" spans="1:5" x14ac:dyDescent="0.25">
      <c r="A99" s="139" t="s">
        <v>1380</v>
      </c>
      <c r="B99" s="140" t="s">
        <v>53</v>
      </c>
      <c r="C99" s="144" t="s">
        <v>414</v>
      </c>
      <c r="D99" s="140" t="s">
        <v>415</v>
      </c>
      <c r="E99" s="143">
        <v>250</v>
      </c>
    </row>
    <row r="100" spans="1:5" x14ac:dyDescent="0.25">
      <c r="A100" s="139" t="s">
        <v>1380</v>
      </c>
      <c r="B100" s="140" t="s">
        <v>53</v>
      </c>
      <c r="C100" s="144" t="s">
        <v>416</v>
      </c>
      <c r="D100" s="140" t="s">
        <v>417</v>
      </c>
      <c r="E100" s="143">
        <v>250</v>
      </c>
    </row>
    <row r="101" spans="1:5" x14ac:dyDescent="0.25">
      <c r="A101" s="139" t="s">
        <v>1380</v>
      </c>
      <c r="B101" s="140" t="s">
        <v>53</v>
      </c>
      <c r="C101" s="144" t="s">
        <v>418</v>
      </c>
      <c r="D101" s="140" t="s">
        <v>419</v>
      </c>
      <c r="E101" s="143">
        <v>250</v>
      </c>
    </row>
    <row r="102" spans="1:5" x14ac:dyDescent="0.25">
      <c r="A102" s="139" t="s">
        <v>1380</v>
      </c>
      <c r="B102" s="140" t="s">
        <v>54</v>
      </c>
      <c r="C102" s="144" t="s">
        <v>420</v>
      </c>
      <c r="D102" s="140" t="s">
        <v>421</v>
      </c>
      <c r="E102" s="143">
        <v>500</v>
      </c>
    </row>
    <row r="103" spans="1:5" x14ac:dyDescent="0.25">
      <c r="A103" s="139" t="s">
        <v>1380</v>
      </c>
      <c r="B103" s="140" t="s">
        <v>54</v>
      </c>
      <c r="C103" s="144" t="s">
        <v>422</v>
      </c>
      <c r="D103" s="140" t="s">
        <v>423</v>
      </c>
      <c r="E103" s="143">
        <v>250</v>
      </c>
    </row>
    <row r="104" spans="1:5" x14ac:dyDescent="0.25">
      <c r="A104" s="139" t="s">
        <v>1380</v>
      </c>
      <c r="B104" s="140" t="s">
        <v>55</v>
      </c>
      <c r="C104" s="144" t="s">
        <v>424</v>
      </c>
      <c r="D104" s="140" t="s">
        <v>425</v>
      </c>
      <c r="E104" s="143">
        <v>700</v>
      </c>
    </row>
    <row r="105" spans="1:5" x14ac:dyDescent="0.25">
      <c r="A105" s="139" t="s">
        <v>1380</v>
      </c>
      <c r="B105" s="140" t="s">
        <v>55</v>
      </c>
      <c r="C105" s="144" t="s">
        <v>426</v>
      </c>
      <c r="D105" s="140" t="s">
        <v>427</v>
      </c>
      <c r="E105" s="143">
        <v>700</v>
      </c>
    </row>
    <row r="106" spans="1:5" x14ac:dyDescent="0.25">
      <c r="A106" s="139" t="s">
        <v>1380</v>
      </c>
      <c r="B106" s="140" t="s">
        <v>55</v>
      </c>
      <c r="C106" s="144" t="s">
        <v>428</v>
      </c>
      <c r="D106" s="140" t="s">
        <v>429</v>
      </c>
      <c r="E106" s="143">
        <v>700</v>
      </c>
    </row>
    <row r="107" spans="1:5" x14ac:dyDescent="0.25">
      <c r="A107" s="139" t="s">
        <v>1380</v>
      </c>
      <c r="B107" s="140" t="s">
        <v>55</v>
      </c>
      <c r="C107" s="144" t="s">
        <v>430</v>
      </c>
      <c r="D107" s="140" t="s">
        <v>431</v>
      </c>
      <c r="E107" s="143">
        <v>700</v>
      </c>
    </row>
    <row r="108" spans="1:5" x14ac:dyDescent="0.25">
      <c r="A108" s="139" t="s">
        <v>1380</v>
      </c>
      <c r="B108" s="140" t="s">
        <v>55</v>
      </c>
      <c r="C108" s="144" t="s">
        <v>432</v>
      </c>
      <c r="D108" s="140" t="s">
        <v>433</v>
      </c>
      <c r="E108" s="143">
        <v>700</v>
      </c>
    </row>
    <row r="109" spans="1:5" x14ac:dyDescent="0.25">
      <c r="A109" s="139" t="s">
        <v>1380</v>
      </c>
      <c r="B109" s="140" t="s">
        <v>55</v>
      </c>
      <c r="C109" s="144" t="s">
        <v>434</v>
      </c>
      <c r="D109" s="140" t="s">
        <v>435</v>
      </c>
      <c r="E109" s="143">
        <v>700</v>
      </c>
    </row>
    <row r="110" spans="1:5" x14ac:dyDescent="0.25">
      <c r="A110" s="139" t="s">
        <v>1380</v>
      </c>
      <c r="B110" s="140" t="s">
        <v>55</v>
      </c>
      <c r="C110" s="144" t="s">
        <v>436</v>
      </c>
      <c r="D110" s="140" t="s">
        <v>437</v>
      </c>
      <c r="E110" s="143">
        <v>700</v>
      </c>
    </row>
    <row r="111" spans="1:5" x14ac:dyDescent="0.25">
      <c r="A111" s="139" t="s">
        <v>1380</v>
      </c>
      <c r="B111" s="140" t="s">
        <v>56</v>
      </c>
      <c r="C111" s="144" t="s">
        <v>438</v>
      </c>
      <c r="D111" s="140" t="s">
        <v>439</v>
      </c>
      <c r="E111" s="143">
        <v>700</v>
      </c>
    </row>
    <row r="112" spans="1:5" x14ac:dyDescent="0.25">
      <c r="A112" s="139" t="s">
        <v>1380</v>
      </c>
      <c r="B112" s="140" t="s">
        <v>56</v>
      </c>
      <c r="C112" s="144" t="s">
        <v>440</v>
      </c>
      <c r="D112" s="140" t="s">
        <v>441</v>
      </c>
      <c r="E112" s="143">
        <v>700</v>
      </c>
    </row>
    <row r="113" spans="1:5" x14ac:dyDescent="0.25">
      <c r="A113" s="139" t="s">
        <v>1380</v>
      </c>
      <c r="B113" s="140" t="s">
        <v>56</v>
      </c>
      <c r="C113" s="144" t="s">
        <v>442</v>
      </c>
      <c r="D113" s="140" t="s">
        <v>443</v>
      </c>
      <c r="E113" s="143">
        <v>700</v>
      </c>
    </row>
    <row r="114" spans="1:5" x14ac:dyDescent="0.25">
      <c r="A114" s="139" t="s">
        <v>1380</v>
      </c>
      <c r="B114" s="140" t="s">
        <v>57</v>
      </c>
      <c r="C114" s="144" t="s">
        <v>444</v>
      </c>
      <c r="D114" s="140" t="s">
        <v>445</v>
      </c>
      <c r="E114" s="143">
        <v>700</v>
      </c>
    </row>
    <row r="115" spans="1:5" x14ac:dyDescent="0.25">
      <c r="A115" s="139" t="s">
        <v>1380</v>
      </c>
      <c r="B115" s="140" t="s">
        <v>57</v>
      </c>
      <c r="C115" s="144" t="s">
        <v>446</v>
      </c>
      <c r="D115" s="140" t="s">
        <v>447</v>
      </c>
      <c r="E115" s="143">
        <v>700</v>
      </c>
    </row>
    <row r="116" spans="1:5" x14ac:dyDescent="0.25">
      <c r="A116" s="139" t="s">
        <v>1380</v>
      </c>
      <c r="B116" s="140" t="s">
        <v>57</v>
      </c>
      <c r="C116" s="144" t="s">
        <v>448</v>
      </c>
      <c r="D116" s="140" t="s">
        <v>449</v>
      </c>
      <c r="E116" s="143">
        <v>700</v>
      </c>
    </row>
    <row r="117" spans="1:5" x14ac:dyDescent="0.25">
      <c r="A117" s="139" t="s">
        <v>1380</v>
      </c>
      <c r="B117" s="140" t="s">
        <v>57</v>
      </c>
      <c r="C117" s="144" t="s">
        <v>450</v>
      </c>
      <c r="D117" s="140" t="s">
        <v>451</v>
      </c>
      <c r="E117" s="143">
        <v>700</v>
      </c>
    </row>
    <row r="118" spans="1:5" x14ac:dyDescent="0.25">
      <c r="A118" s="139" t="s">
        <v>1380</v>
      </c>
      <c r="B118" s="140" t="s">
        <v>57</v>
      </c>
      <c r="C118" s="144" t="s">
        <v>452</v>
      </c>
      <c r="D118" s="140" t="s">
        <v>453</v>
      </c>
      <c r="E118" s="143">
        <v>700</v>
      </c>
    </row>
    <row r="119" spans="1:5" x14ac:dyDescent="0.25">
      <c r="A119" s="139" t="s">
        <v>1380</v>
      </c>
      <c r="B119" s="140" t="s">
        <v>58</v>
      </c>
      <c r="C119" s="144" t="s">
        <v>454</v>
      </c>
      <c r="D119" s="140" t="s">
        <v>455</v>
      </c>
      <c r="E119" s="143">
        <v>500</v>
      </c>
    </row>
    <row r="120" spans="1:5" x14ac:dyDescent="0.25">
      <c r="A120" s="139" t="s">
        <v>1380</v>
      </c>
      <c r="B120" s="140" t="s">
        <v>58</v>
      </c>
      <c r="C120" s="144" t="s">
        <v>456</v>
      </c>
      <c r="D120" s="140" t="s">
        <v>457</v>
      </c>
      <c r="E120" s="143">
        <v>500</v>
      </c>
    </row>
    <row r="121" spans="1:5" x14ac:dyDescent="0.25">
      <c r="A121" s="139" t="s">
        <v>1380</v>
      </c>
      <c r="B121" s="140" t="s">
        <v>58</v>
      </c>
      <c r="C121" s="144" t="s">
        <v>458</v>
      </c>
      <c r="D121" s="140" t="s">
        <v>459</v>
      </c>
      <c r="E121" s="143">
        <v>500</v>
      </c>
    </row>
    <row r="122" spans="1:5" x14ac:dyDescent="0.25">
      <c r="A122" s="139" t="s">
        <v>1384</v>
      </c>
      <c r="B122" s="140" t="s">
        <v>73</v>
      </c>
      <c r="C122" s="144" t="s">
        <v>460</v>
      </c>
      <c r="D122" s="140" t="s">
        <v>461</v>
      </c>
      <c r="E122" s="143">
        <v>400</v>
      </c>
    </row>
    <row r="123" spans="1:5" x14ac:dyDescent="0.25">
      <c r="A123" s="139" t="s">
        <v>1384</v>
      </c>
      <c r="B123" s="140" t="s">
        <v>73</v>
      </c>
      <c r="C123" s="144" t="s">
        <v>462</v>
      </c>
      <c r="D123" s="140" t="s">
        <v>463</v>
      </c>
      <c r="E123" s="143">
        <v>200</v>
      </c>
    </row>
    <row r="124" spans="1:5" x14ac:dyDescent="0.25">
      <c r="A124" s="139" t="s">
        <v>1384</v>
      </c>
      <c r="B124" s="140" t="s">
        <v>74</v>
      </c>
      <c r="C124" s="144" t="s">
        <v>464</v>
      </c>
      <c r="D124" s="140" t="s">
        <v>465</v>
      </c>
      <c r="E124" s="143">
        <v>400</v>
      </c>
    </row>
    <row r="125" spans="1:5" x14ac:dyDescent="0.25">
      <c r="A125" s="139" t="s">
        <v>1384</v>
      </c>
      <c r="B125" s="140" t="s">
        <v>74</v>
      </c>
      <c r="C125" s="144" t="s">
        <v>466</v>
      </c>
      <c r="D125" s="140" t="s">
        <v>467</v>
      </c>
      <c r="E125" s="143">
        <v>200</v>
      </c>
    </row>
    <row r="126" spans="1:5" x14ac:dyDescent="0.25">
      <c r="A126" s="139" t="s">
        <v>1384</v>
      </c>
      <c r="B126" s="140" t="s">
        <v>74</v>
      </c>
      <c r="C126" s="144" t="s">
        <v>468</v>
      </c>
      <c r="D126" s="140" t="s">
        <v>469</v>
      </c>
      <c r="E126" s="143">
        <v>600</v>
      </c>
    </row>
    <row r="127" spans="1:5" x14ac:dyDescent="0.25">
      <c r="A127" s="139" t="s">
        <v>1384</v>
      </c>
      <c r="B127" s="140" t="s">
        <v>74</v>
      </c>
      <c r="C127" s="144" t="s">
        <v>470</v>
      </c>
      <c r="D127" s="140" t="s">
        <v>471</v>
      </c>
      <c r="E127" s="143">
        <v>1000</v>
      </c>
    </row>
    <row r="128" spans="1:5" x14ac:dyDescent="0.25">
      <c r="A128" s="139" t="s">
        <v>1384</v>
      </c>
      <c r="B128" s="140" t="s">
        <v>74</v>
      </c>
      <c r="C128" s="144" t="s">
        <v>472</v>
      </c>
      <c r="D128" s="140" t="s">
        <v>473</v>
      </c>
      <c r="E128" s="143">
        <v>200</v>
      </c>
    </row>
    <row r="129" spans="1:5" x14ac:dyDescent="0.25">
      <c r="A129" s="139" t="s">
        <v>1384</v>
      </c>
      <c r="B129" s="140" t="s">
        <v>75</v>
      </c>
      <c r="C129" s="144" t="s">
        <v>474</v>
      </c>
      <c r="D129" s="140" t="s">
        <v>475</v>
      </c>
      <c r="E129" s="143">
        <v>600</v>
      </c>
    </row>
    <row r="130" spans="1:5" x14ac:dyDescent="0.25">
      <c r="A130" s="139" t="s">
        <v>1384</v>
      </c>
      <c r="B130" s="140" t="s">
        <v>75</v>
      </c>
      <c r="C130" s="144" t="s">
        <v>476</v>
      </c>
      <c r="D130" s="140" t="s">
        <v>477</v>
      </c>
      <c r="E130" s="143">
        <v>600</v>
      </c>
    </row>
    <row r="131" spans="1:5" x14ac:dyDescent="0.25">
      <c r="A131" s="139" t="s">
        <v>1384</v>
      </c>
      <c r="B131" s="140" t="s">
        <v>75</v>
      </c>
      <c r="C131" s="144" t="s">
        <v>478</v>
      </c>
      <c r="D131" s="140" t="s">
        <v>479</v>
      </c>
      <c r="E131" s="143">
        <v>200</v>
      </c>
    </row>
    <row r="132" spans="1:5" x14ac:dyDescent="0.25">
      <c r="A132" s="139" t="s">
        <v>1384</v>
      </c>
      <c r="B132" s="140" t="s">
        <v>75</v>
      </c>
      <c r="C132" s="144" t="s">
        <v>480</v>
      </c>
      <c r="D132" s="140" t="s">
        <v>481</v>
      </c>
      <c r="E132" s="143">
        <v>0</v>
      </c>
    </row>
    <row r="133" spans="1:5" x14ac:dyDescent="0.25">
      <c r="A133" s="139" t="s">
        <v>1384</v>
      </c>
      <c r="B133" s="140" t="s">
        <v>75</v>
      </c>
      <c r="C133" s="144" t="s">
        <v>482</v>
      </c>
      <c r="D133" s="140" t="s">
        <v>483</v>
      </c>
      <c r="E133" s="143">
        <v>0</v>
      </c>
    </row>
    <row r="134" spans="1:5" x14ac:dyDescent="0.25">
      <c r="A134" s="139" t="s">
        <v>1384</v>
      </c>
      <c r="B134" s="140" t="s">
        <v>76</v>
      </c>
      <c r="C134" s="144" t="s">
        <v>484</v>
      </c>
      <c r="D134" s="140" t="s">
        <v>485</v>
      </c>
      <c r="E134" s="143">
        <v>1000</v>
      </c>
    </row>
    <row r="135" spans="1:5" x14ac:dyDescent="0.25">
      <c r="A135" s="139" t="s">
        <v>1384</v>
      </c>
      <c r="B135" s="140" t="s">
        <v>76</v>
      </c>
      <c r="C135" s="144" t="s">
        <v>486</v>
      </c>
      <c r="D135" s="140" t="s">
        <v>487</v>
      </c>
      <c r="E135" s="143">
        <v>0</v>
      </c>
    </row>
    <row r="136" spans="1:5" x14ac:dyDescent="0.25">
      <c r="A136" s="139" t="s">
        <v>1384</v>
      </c>
      <c r="B136" s="140" t="s">
        <v>76</v>
      </c>
      <c r="C136" s="144" t="s">
        <v>488</v>
      </c>
      <c r="D136" s="140" t="s">
        <v>489</v>
      </c>
      <c r="E136" s="143">
        <v>0</v>
      </c>
    </row>
    <row r="137" spans="1:5" x14ac:dyDescent="0.25">
      <c r="A137" s="139" t="s">
        <v>1384</v>
      </c>
      <c r="B137" s="140" t="s">
        <v>76</v>
      </c>
      <c r="C137" s="144" t="s">
        <v>490</v>
      </c>
      <c r="D137" s="140" t="s">
        <v>491</v>
      </c>
      <c r="E137" s="143">
        <v>400</v>
      </c>
    </row>
    <row r="138" spans="1:5" x14ac:dyDescent="0.25">
      <c r="A138" s="139" t="s">
        <v>1384</v>
      </c>
      <c r="B138" s="140" t="s">
        <v>76</v>
      </c>
      <c r="C138" s="144" t="s">
        <v>492</v>
      </c>
      <c r="D138" s="140" t="s">
        <v>493</v>
      </c>
      <c r="E138" s="143">
        <v>400</v>
      </c>
    </row>
    <row r="139" spans="1:5" x14ac:dyDescent="0.25">
      <c r="A139" s="139" t="s">
        <v>1384</v>
      </c>
      <c r="B139" s="140" t="s">
        <v>76</v>
      </c>
      <c r="C139" s="144" t="s">
        <v>494</v>
      </c>
      <c r="D139" s="140" t="s">
        <v>495</v>
      </c>
      <c r="E139" s="143">
        <v>0</v>
      </c>
    </row>
    <row r="140" spans="1:5" x14ac:dyDescent="0.25">
      <c r="A140" s="139" t="s">
        <v>1384</v>
      </c>
      <c r="B140" s="140" t="s">
        <v>77</v>
      </c>
      <c r="C140" s="144" t="s">
        <v>496</v>
      </c>
      <c r="D140" s="140" t="s">
        <v>497</v>
      </c>
      <c r="E140" s="143">
        <v>0</v>
      </c>
    </row>
    <row r="141" spans="1:5" x14ac:dyDescent="0.25">
      <c r="A141" s="139" t="s">
        <v>1384</v>
      </c>
      <c r="B141" s="140" t="s">
        <v>77</v>
      </c>
      <c r="C141" s="144">
        <v>400</v>
      </c>
      <c r="D141" s="140" t="s">
        <v>498</v>
      </c>
      <c r="E141" s="143">
        <v>0</v>
      </c>
    </row>
    <row r="142" spans="1:5" x14ac:dyDescent="0.25">
      <c r="A142" s="139" t="s">
        <v>1384</v>
      </c>
      <c r="B142" s="140" t="s">
        <v>77</v>
      </c>
      <c r="C142" s="145" t="s">
        <v>499</v>
      </c>
      <c r="D142" s="140" t="s">
        <v>500</v>
      </c>
      <c r="E142" s="143">
        <v>0</v>
      </c>
    </row>
    <row r="143" spans="1:5" x14ac:dyDescent="0.25">
      <c r="A143" s="139" t="s">
        <v>1384</v>
      </c>
      <c r="B143" s="140" t="s">
        <v>77</v>
      </c>
      <c r="C143" s="145" t="s">
        <v>501</v>
      </c>
      <c r="D143" s="140" t="s">
        <v>502</v>
      </c>
      <c r="E143" s="143">
        <v>0</v>
      </c>
    </row>
    <row r="144" spans="1:5" x14ac:dyDescent="0.25">
      <c r="A144" s="139" t="s">
        <v>1384</v>
      </c>
      <c r="B144" s="140" t="s">
        <v>78</v>
      </c>
      <c r="C144" s="144" t="s">
        <v>503</v>
      </c>
      <c r="D144" s="140" t="s">
        <v>504</v>
      </c>
      <c r="E144" s="143">
        <v>400</v>
      </c>
    </row>
    <row r="145" spans="1:5" x14ac:dyDescent="0.25">
      <c r="A145" s="139" t="s">
        <v>1384</v>
      </c>
      <c r="B145" s="140" t="s">
        <v>78</v>
      </c>
      <c r="C145" s="144" t="s">
        <v>505</v>
      </c>
      <c r="D145" s="140" t="s">
        <v>506</v>
      </c>
      <c r="E145" s="143">
        <v>200</v>
      </c>
    </row>
    <row r="146" spans="1:5" x14ac:dyDescent="0.25">
      <c r="A146" s="139" t="s">
        <v>1384</v>
      </c>
      <c r="B146" s="140" t="s">
        <v>78</v>
      </c>
      <c r="C146" s="144" t="s">
        <v>507</v>
      </c>
      <c r="D146" s="140" t="s">
        <v>508</v>
      </c>
      <c r="E146" s="143">
        <v>0</v>
      </c>
    </row>
    <row r="147" spans="1:5" x14ac:dyDescent="0.25">
      <c r="A147" s="139" t="s">
        <v>1384</v>
      </c>
      <c r="B147" s="140" t="s">
        <v>78</v>
      </c>
      <c r="C147" s="144" t="s">
        <v>509</v>
      </c>
      <c r="D147" s="140" t="s">
        <v>510</v>
      </c>
      <c r="E147" s="143">
        <v>200</v>
      </c>
    </row>
    <row r="148" spans="1:5" x14ac:dyDescent="0.25">
      <c r="A148" s="139" t="s">
        <v>1384</v>
      </c>
      <c r="B148" s="140" t="s">
        <v>78</v>
      </c>
      <c r="C148" s="144" t="s">
        <v>511</v>
      </c>
      <c r="D148" s="140" t="s">
        <v>512</v>
      </c>
      <c r="E148" s="143">
        <v>400</v>
      </c>
    </row>
    <row r="149" spans="1:5" x14ac:dyDescent="0.25">
      <c r="A149" s="139" t="s">
        <v>1384</v>
      </c>
      <c r="B149" s="140" t="s">
        <v>78</v>
      </c>
      <c r="C149" s="144" t="s">
        <v>513</v>
      </c>
      <c r="D149" s="140" t="s">
        <v>514</v>
      </c>
      <c r="E149" s="143">
        <v>0</v>
      </c>
    </row>
    <row r="150" spans="1:5" x14ac:dyDescent="0.25">
      <c r="A150" s="139" t="s">
        <v>1384</v>
      </c>
      <c r="B150" s="140" t="s">
        <v>78</v>
      </c>
      <c r="C150" s="144" t="s">
        <v>515</v>
      </c>
      <c r="D150" s="140" t="s">
        <v>516</v>
      </c>
      <c r="E150" s="143">
        <v>0</v>
      </c>
    </row>
    <row r="151" spans="1:5" x14ac:dyDescent="0.25">
      <c r="A151" s="139" t="s">
        <v>1384</v>
      </c>
      <c r="B151" s="140" t="s">
        <v>78</v>
      </c>
      <c r="C151" s="144" t="s">
        <v>517</v>
      </c>
      <c r="D151" s="140" t="s">
        <v>518</v>
      </c>
      <c r="E151" s="143">
        <v>0</v>
      </c>
    </row>
    <row r="152" spans="1:5" x14ac:dyDescent="0.25">
      <c r="A152" s="139" t="s">
        <v>1384</v>
      </c>
      <c r="B152" s="140" t="s">
        <v>78</v>
      </c>
      <c r="C152" s="144" t="s">
        <v>519</v>
      </c>
      <c r="D152" s="140" t="s">
        <v>520</v>
      </c>
      <c r="E152" s="143">
        <v>600</v>
      </c>
    </row>
    <row r="153" spans="1:5" x14ac:dyDescent="0.25">
      <c r="A153" s="139" t="s">
        <v>1384</v>
      </c>
      <c r="B153" s="140" t="s">
        <v>79</v>
      </c>
      <c r="C153" s="144" t="s">
        <v>521</v>
      </c>
      <c r="D153" s="140" t="s">
        <v>522</v>
      </c>
      <c r="E153" s="143">
        <v>1000</v>
      </c>
    </row>
    <row r="154" spans="1:5" x14ac:dyDescent="0.25">
      <c r="A154" s="139" t="s">
        <v>1384</v>
      </c>
      <c r="B154" s="140" t="s">
        <v>79</v>
      </c>
      <c r="C154" s="144" t="s">
        <v>523</v>
      </c>
      <c r="D154" s="140" t="s">
        <v>524</v>
      </c>
      <c r="E154" s="143">
        <v>800</v>
      </c>
    </row>
    <row r="155" spans="1:5" x14ac:dyDescent="0.25">
      <c r="A155" s="139" t="s">
        <v>1384</v>
      </c>
      <c r="B155" s="140" t="s">
        <v>79</v>
      </c>
      <c r="C155" s="144" t="s">
        <v>525</v>
      </c>
      <c r="D155" s="140" t="s">
        <v>526</v>
      </c>
      <c r="E155" s="143">
        <v>400</v>
      </c>
    </row>
    <row r="156" spans="1:5" x14ac:dyDescent="0.25">
      <c r="A156" s="139" t="s">
        <v>1384</v>
      </c>
      <c r="B156" s="140" t="s">
        <v>79</v>
      </c>
      <c r="C156" s="144" t="s">
        <v>527</v>
      </c>
      <c r="D156" s="140" t="s">
        <v>528</v>
      </c>
      <c r="E156" s="143">
        <v>0</v>
      </c>
    </row>
    <row r="157" spans="1:5" x14ac:dyDescent="0.25">
      <c r="A157" s="139" t="s">
        <v>1384</v>
      </c>
      <c r="B157" s="140" t="s">
        <v>79</v>
      </c>
      <c r="C157" s="144" t="s">
        <v>529</v>
      </c>
      <c r="D157" s="140" t="s">
        <v>530</v>
      </c>
      <c r="E157" s="143">
        <v>400</v>
      </c>
    </row>
    <row r="158" spans="1:5" x14ac:dyDescent="0.25">
      <c r="A158" s="139" t="s">
        <v>1384</v>
      </c>
      <c r="B158" s="140" t="s">
        <v>79</v>
      </c>
      <c r="C158" s="144" t="s">
        <v>531</v>
      </c>
      <c r="D158" s="140" t="s">
        <v>532</v>
      </c>
      <c r="E158" s="143">
        <v>0</v>
      </c>
    </row>
    <row r="159" spans="1:5" x14ac:dyDescent="0.25">
      <c r="A159" s="139" t="s">
        <v>1384</v>
      </c>
      <c r="B159" s="140" t="s">
        <v>79</v>
      </c>
      <c r="C159" s="144" t="s">
        <v>533</v>
      </c>
      <c r="D159" s="140" t="s">
        <v>534</v>
      </c>
      <c r="E159" s="143">
        <v>0</v>
      </c>
    </row>
    <row r="160" spans="1:5" x14ac:dyDescent="0.25">
      <c r="A160" s="139" t="s">
        <v>1384</v>
      </c>
      <c r="B160" s="140" t="s">
        <v>79</v>
      </c>
      <c r="C160" s="144" t="s">
        <v>535</v>
      </c>
      <c r="D160" s="140" t="s">
        <v>536</v>
      </c>
      <c r="E160" s="143">
        <v>0</v>
      </c>
    </row>
    <row r="161" spans="1:5" x14ac:dyDescent="0.25">
      <c r="A161" s="139" t="s">
        <v>1384</v>
      </c>
      <c r="B161" s="140" t="s">
        <v>79</v>
      </c>
      <c r="C161" s="144" t="s">
        <v>537</v>
      </c>
      <c r="D161" s="140" t="s">
        <v>538</v>
      </c>
      <c r="E161" s="143">
        <v>0</v>
      </c>
    </row>
    <row r="162" spans="1:5" x14ac:dyDescent="0.25">
      <c r="A162" s="139" t="s">
        <v>1384</v>
      </c>
      <c r="B162" s="140" t="s">
        <v>79</v>
      </c>
      <c r="C162" s="144" t="s">
        <v>539</v>
      </c>
      <c r="D162" s="140" t="s">
        <v>540</v>
      </c>
      <c r="E162" s="143">
        <v>0</v>
      </c>
    </row>
    <row r="163" spans="1:5" x14ac:dyDescent="0.25">
      <c r="A163" s="139" t="s">
        <v>1384</v>
      </c>
      <c r="B163" s="140" t="s">
        <v>79</v>
      </c>
      <c r="C163" s="144" t="s">
        <v>541</v>
      </c>
      <c r="D163" s="140" t="s">
        <v>542</v>
      </c>
      <c r="E163" s="143">
        <v>0</v>
      </c>
    </row>
    <row r="164" spans="1:5" x14ac:dyDescent="0.25">
      <c r="A164" s="139" t="s">
        <v>1384</v>
      </c>
      <c r="B164" s="140" t="s">
        <v>79</v>
      </c>
      <c r="C164" s="144" t="s">
        <v>543</v>
      </c>
      <c r="D164" s="140" t="s">
        <v>544</v>
      </c>
      <c r="E164" s="143">
        <v>0</v>
      </c>
    </row>
    <row r="165" spans="1:5" x14ac:dyDescent="0.25">
      <c r="A165" s="139" t="s">
        <v>1384</v>
      </c>
      <c r="B165" s="140" t="s">
        <v>79</v>
      </c>
      <c r="C165" s="144" t="s">
        <v>545</v>
      </c>
      <c r="D165" s="140" t="s">
        <v>546</v>
      </c>
      <c r="E165" s="143">
        <v>200</v>
      </c>
    </row>
    <row r="166" spans="1:5" x14ac:dyDescent="0.25">
      <c r="A166" s="139" t="s">
        <v>1384</v>
      </c>
      <c r="B166" s="140" t="s">
        <v>80</v>
      </c>
      <c r="C166" s="144" t="s">
        <v>547</v>
      </c>
      <c r="D166" s="140" t="s">
        <v>548</v>
      </c>
      <c r="E166" s="143">
        <v>400</v>
      </c>
    </row>
    <row r="167" spans="1:5" x14ac:dyDescent="0.25">
      <c r="A167" s="139" t="s">
        <v>1384</v>
      </c>
      <c r="B167" s="140" t="s">
        <v>80</v>
      </c>
      <c r="C167" s="144" t="s">
        <v>549</v>
      </c>
      <c r="D167" s="140" t="s">
        <v>550</v>
      </c>
      <c r="E167" s="143">
        <v>600</v>
      </c>
    </row>
    <row r="168" spans="1:5" x14ac:dyDescent="0.25">
      <c r="A168" s="139" t="s">
        <v>1384</v>
      </c>
      <c r="B168" s="140" t="s">
        <v>80</v>
      </c>
      <c r="C168" s="144" t="s">
        <v>551</v>
      </c>
      <c r="D168" s="140" t="s">
        <v>552</v>
      </c>
      <c r="E168" s="143">
        <v>600</v>
      </c>
    </row>
    <row r="169" spans="1:5" x14ac:dyDescent="0.25">
      <c r="A169" s="139" t="s">
        <v>1384</v>
      </c>
      <c r="B169" s="140" t="s">
        <v>80</v>
      </c>
      <c r="C169" s="144" t="s">
        <v>553</v>
      </c>
      <c r="D169" s="140" t="s">
        <v>554</v>
      </c>
      <c r="E169" s="143">
        <v>0</v>
      </c>
    </row>
    <row r="170" spans="1:5" x14ac:dyDescent="0.25">
      <c r="A170" s="139" t="s">
        <v>1384</v>
      </c>
      <c r="B170" s="140" t="s">
        <v>81</v>
      </c>
      <c r="C170" s="144" t="s">
        <v>555</v>
      </c>
      <c r="D170" s="140" t="s">
        <v>556</v>
      </c>
      <c r="E170" s="143">
        <v>0</v>
      </c>
    </row>
    <row r="171" spans="1:5" x14ac:dyDescent="0.25">
      <c r="A171" s="139" t="s">
        <v>1384</v>
      </c>
      <c r="B171" s="140" t="s">
        <v>81</v>
      </c>
      <c r="C171" s="144" t="s">
        <v>557</v>
      </c>
      <c r="D171" s="140" t="s">
        <v>558</v>
      </c>
      <c r="E171" s="143">
        <v>0</v>
      </c>
    </row>
    <row r="172" spans="1:5" x14ac:dyDescent="0.25">
      <c r="A172" s="139" t="s">
        <v>1384</v>
      </c>
      <c r="B172" s="140" t="s">
        <v>81</v>
      </c>
      <c r="C172" s="144" t="s">
        <v>559</v>
      </c>
      <c r="D172" s="140" t="s">
        <v>560</v>
      </c>
      <c r="E172" s="143">
        <v>0</v>
      </c>
    </row>
    <row r="173" spans="1:5" x14ac:dyDescent="0.25">
      <c r="A173" s="139" t="s">
        <v>1384</v>
      </c>
      <c r="B173" s="140" t="s">
        <v>81</v>
      </c>
      <c r="C173" s="144" t="s">
        <v>561</v>
      </c>
      <c r="D173" s="140" t="s">
        <v>562</v>
      </c>
      <c r="E173" s="143">
        <v>400</v>
      </c>
    </row>
    <row r="174" spans="1:5" x14ac:dyDescent="0.25">
      <c r="A174" s="139" t="s">
        <v>1384</v>
      </c>
      <c r="B174" s="140" t="s">
        <v>81</v>
      </c>
      <c r="C174" s="144" t="s">
        <v>563</v>
      </c>
      <c r="D174" s="140" t="s">
        <v>564</v>
      </c>
      <c r="E174" s="143">
        <v>0</v>
      </c>
    </row>
    <row r="175" spans="1:5" x14ac:dyDescent="0.25">
      <c r="A175" s="139" t="s">
        <v>1384</v>
      </c>
      <c r="B175" s="140" t="s">
        <v>81</v>
      </c>
      <c r="C175" s="144" t="s">
        <v>565</v>
      </c>
      <c r="D175" s="140" t="s">
        <v>566</v>
      </c>
      <c r="E175" s="143">
        <v>0</v>
      </c>
    </row>
    <row r="176" spans="1:5" x14ac:dyDescent="0.25">
      <c r="A176" s="139" t="s">
        <v>1384</v>
      </c>
      <c r="B176" s="140" t="s">
        <v>81</v>
      </c>
      <c r="C176" s="144" t="s">
        <v>567</v>
      </c>
      <c r="D176" s="140" t="s">
        <v>568</v>
      </c>
      <c r="E176" s="143">
        <v>0</v>
      </c>
    </row>
    <row r="177" spans="1:5" x14ac:dyDescent="0.25">
      <c r="A177" s="139" t="s">
        <v>1384</v>
      </c>
      <c r="B177" s="140" t="s">
        <v>82</v>
      </c>
      <c r="C177" s="144" t="s">
        <v>569</v>
      </c>
      <c r="D177" s="140" t="s">
        <v>570</v>
      </c>
      <c r="E177" s="143">
        <v>400</v>
      </c>
    </row>
    <row r="178" spans="1:5" x14ac:dyDescent="0.25">
      <c r="A178" s="139" t="s">
        <v>1384</v>
      </c>
      <c r="B178" s="140" t="s">
        <v>82</v>
      </c>
      <c r="C178" s="144" t="s">
        <v>571</v>
      </c>
      <c r="D178" s="140" t="s">
        <v>572</v>
      </c>
      <c r="E178" s="143">
        <v>400</v>
      </c>
    </row>
    <row r="179" spans="1:5" x14ac:dyDescent="0.25">
      <c r="A179" s="139" t="s">
        <v>1384</v>
      </c>
      <c r="B179" s="140" t="s">
        <v>82</v>
      </c>
      <c r="C179" s="144" t="s">
        <v>573</v>
      </c>
      <c r="D179" s="140" t="s">
        <v>574</v>
      </c>
      <c r="E179" s="143">
        <v>600</v>
      </c>
    </row>
    <row r="180" spans="1:5" x14ac:dyDescent="0.25">
      <c r="A180" s="139" t="s">
        <v>1384</v>
      </c>
      <c r="B180" s="140" t="s">
        <v>82</v>
      </c>
      <c r="C180" s="144" t="s">
        <v>575</v>
      </c>
      <c r="D180" s="140" t="s">
        <v>576</v>
      </c>
      <c r="E180" s="143">
        <v>200</v>
      </c>
    </row>
    <row r="181" spans="1:5" x14ac:dyDescent="0.25">
      <c r="A181" s="139" t="s">
        <v>1384</v>
      </c>
      <c r="B181" s="140" t="s">
        <v>82</v>
      </c>
      <c r="C181" s="144" t="s">
        <v>577</v>
      </c>
      <c r="D181" s="140" t="s">
        <v>578</v>
      </c>
      <c r="E181" s="143">
        <v>0</v>
      </c>
    </row>
    <row r="182" spans="1:5" x14ac:dyDescent="0.25">
      <c r="A182" s="139" t="s">
        <v>1384</v>
      </c>
      <c r="B182" s="140" t="s">
        <v>83</v>
      </c>
      <c r="C182" s="144" t="s">
        <v>579</v>
      </c>
      <c r="D182" s="140" t="s">
        <v>580</v>
      </c>
      <c r="E182" s="143">
        <v>600</v>
      </c>
    </row>
    <row r="183" spans="1:5" x14ac:dyDescent="0.25">
      <c r="A183" s="139" t="s">
        <v>1384</v>
      </c>
      <c r="B183" s="140" t="s">
        <v>83</v>
      </c>
      <c r="C183" s="144" t="s">
        <v>581</v>
      </c>
      <c r="D183" s="140" t="s">
        <v>582</v>
      </c>
      <c r="E183" s="143">
        <v>0</v>
      </c>
    </row>
    <row r="184" spans="1:5" x14ac:dyDescent="0.25">
      <c r="A184" s="139" t="s">
        <v>1384</v>
      </c>
      <c r="B184" s="140" t="s">
        <v>84</v>
      </c>
      <c r="C184" s="144" t="s">
        <v>583</v>
      </c>
      <c r="D184" s="140" t="s">
        <v>584</v>
      </c>
      <c r="E184" s="143">
        <v>400</v>
      </c>
    </row>
    <row r="185" spans="1:5" x14ac:dyDescent="0.25">
      <c r="A185" s="139" t="s">
        <v>1384</v>
      </c>
      <c r="B185" s="140" t="s">
        <v>84</v>
      </c>
      <c r="C185" s="144" t="s">
        <v>585</v>
      </c>
      <c r="D185" s="140" t="s">
        <v>586</v>
      </c>
      <c r="E185" s="143">
        <v>400</v>
      </c>
    </row>
    <row r="186" spans="1:5" x14ac:dyDescent="0.25">
      <c r="A186" s="139" t="s">
        <v>1384</v>
      </c>
      <c r="B186" s="140" t="s">
        <v>84</v>
      </c>
      <c r="C186" s="144" t="s">
        <v>587</v>
      </c>
      <c r="D186" s="140" t="s">
        <v>588</v>
      </c>
      <c r="E186" s="143">
        <v>0</v>
      </c>
    </row>
    <row r="187" spans="1:5" x14ac:dyDescent="0.25">
      <c r="A187" s="139" t="s">
        <v>1384</v>
      </c>
      <c r="B187" s="140" t="s">
        <v>85</v>
      </c>
      <c r="C187" s="144" t="s">
        <v>589</v>
      </c>
      <c r="D187" s="140" t="s">
        <v>590</v>
      </c>
      <c r="E187" s="143">
        <v>1000</v>
      </c>
    </row>
    <row r="188" spans="1:5" x14ac:dyDescent="0.25">
      <c r="A188" s="139" t="s">
        <v>1384</v>
      </c>
      <c r="B188" s="140" t="s">
        <v>85</v>
      </c>
      <c r="C188" s="144" t="s">
        <v>591</v>
      </c>
      <c r="D188" s="140" t="s">
        <v>592</v>
      </c>
      <c r="E188" s="143">
        <v>1000</v>
      </c>
    </row>
    <row r="189" spans="1:5" x14ac:dyDescent="0.25">
      <c r="A189" s="139" t="s">
        <v>1384</v>
      </c>
      <c r="B189" s="140" t="s">
        <v>86</v>
      </c>
      <c r="C189" s="144" t="s">
        <v>593</v>
      </c>
      <c r="D189" s="140" t="s">
        <v>594</v>
      </c>
      <c r="E189" s="143">
        <v>0</v>
      </c>
    </row>
    <row r="190" spans="1:5" x14ac:dyDescent="0.25">
      <c r="A190" s="139" t="s">
        <v>1384</v>
      </c>
      <c r="B190" s="140" t="s">
        <v>86</v>
      </c>
      <c r="C190" s="144" t="s">
        <v>595</v>
      </c>
      <c r="D190" s="140" t="s">
        <v>596</v>
      </c>
      <c r="E190" s="143">
        <v>0</v>
      </c>
    </row>
    <row r="191" spans="1:5" x14ac:dyDescent="0.25">
      <c r="A191" s="139" t="s">
        <v>1384</v>
      </c>
      <c r="B191" s="140" t="s">
        <v>86</v>
      </c>
      <c r="C191" s="144" t="s">
        <v>597</v>
      </c>
      <c r="D191" s="140" t="s">
        <v>598</v>
      </c>
      <c r="E191" s="143">
        <v>0</v>
      </c>
    </row>
    <row r="192" spans="1:5" x14ac:dyDescent="0.25">
      <c r="A192" s="139" t="s">
        <v>1384</v>
      </c>
      <c r="B192" s="140" t="s">
        <v>86</v>
      </c>
      <c r="C192" s="144" t="s">
        <v>599</v>
      </c>
      <c r="D192" s="140" t="s">
        <v>600</v>
      </c>
      <c r="E192" s="143">
        <v>0</v>
      </c>
    </row>
    <row r="193" spans="1:5" x14ac:dyDescent="0.25">
      <c r="A193" s="139" t="s">
        <v>1384</v>
      </c>
      <c r="B193" s="140" t="s">
        <v>87</v>
      </c>
      <c r="C193" s="144" t="s">
        <v>601</v>
      </c>
      <c r="D193" s="140" t="s">
        <v>602</v>
      </c>
      <c r="E193" s="143">
        <v>0</v>
      </c>
    </row>
    <row r="194" spans="1:5" x14ac:dyDescent="0.25">
      <c r="A194" s="139" t="s">
        <v>1384</v>
      </c>
      <c r="B194" s="140" t="s">
        <v>87</v>
      </c>
      <c r="C194" s="144" t="s">
        <v>603</v>
      </c>
      <c r="D194" s="140" t="s">
        <v>604</v>
      </c>
      <c r="E194" s="143">
        <v>400</v>
      </c>
    </row>
    <row r="195" spans="1:5" x14ac:dyDescent="0.25">
      <c r="A195" s="139" t="s">
        <v>1384</v>
      </c>
      <c r="B195" s="140" t="s">
        <v>87</v>
      </c>
      <c r="C195" s="144" t="s">
        <v>605</v>
      </c>
      <c r="D195" s="140" t="s">
        <v>606</v>
      </c>
      <c r="E195" s="143">
        <v>0</v>
      </c>
    </row>
    <row r="196" spans="1:5" x14ac:dyDescent="0.25">
      <c r="A196" s="139" t="s">
        <v>1382</v>
      </c>
      <c r="B196" s="140" t="s">
        <v>97</v>
      </c>
      <c r="C196" s="144" t="s">
        <v>607</v>
      </c>
      <c r="D196" s="140" t="s">
        <v>608</v>
      </c>
      <c r="E196" s="143">
        <v>0</v>
      </c>
    </row>
    <row r="197" spans="1:5" x14ac:dyDescent="0.25">
      <c r="A197" s="139" t="s">
        <v>1382</v>
      </c>
      <c r="B197" s="140" t="s">
        <v>97</v>
      </c>
      <c r="C197" s="144" t="s">
        <v>609</v>
      </c>
      <c r="D197" s="140" t="s">
        <v>610</v>
      </c>
      <c r="E197" s="143">
        <v>0</v>
      </c>
    </row>
    <row r="198" spans="1:5" x14ac:dyDescent="0.25">
      <c r="A198" s="139" t="s">
        <v>1382</v>
      </c>
      <c r="B198" s="140" t="s">
        <v>97</v>
      </c>
      <c r="C198" s="144" t="s">
        <v>611</v>
      </c>
      <c r="D198" s="140" t="s">
        <v>612</v>
      </c>
      <c r="E198" s="143">
        <v>0</v>
      </c>
    </row>
    <row r="199" spans="1:5" x14ac:dyDescent="0.25">
      <c r="A199" s="139" t="s">
        <v>1382</v>
      </c>
      <c r="B199" s="140" t="s">
        <v>97</v>
      </c>
      <c r="C199" s="144" t="s">
        <v>613</v>
      </c>
      <c r="D199" s="140" t="s">
        <v>614</v>
      </c>
      <c r="E199" s="143">
        <v>0</v>
      </c>
    </row>
    <row r="200" spans="1:5" x14ac:dyDescent="0.25">
      <c r="A200" s="139" t="s">
        <v>1382</v>
      </c>
      <c r="B200" s="140" t="s">
        <v>98</v>
      </c>
      <c r="C200" s="144" t="s">
        <v>615</v>
      </c>
      <c r="D200" s="140" t="s">
        <v>616</v>
      </c>
      <c r="E200" s="143">
        <v>0</v>
      </c>
    </row>
    <row r="201" spans="1:5" x14ac:dyDescent="0.25">
      <c r="A201" s="139" t="s">
        <v>1382</v>
      </c>
      <c r="B201" s="140" t="s">
        <v>98</v>
      </c>
      <c r="C201" s="144" t="s">
        <v>617</v>
      </c>
      <c r="D201" s="140" t="s">
        <v>618</v>
      </c>
      <c r="E201" s="143">
        <v>0</v>
      </c>
    </row>
    <row r="202" spans="1:5" x14ac:dyDescent="0.25">
      <c r="A202" s="139" t="s">
        <v>1382</v>
      </c>
      <c r="B202" s="140" t="s">
        <v>98</v>
      </c>
      <c r="C202" s="144" t="s">
        <v>619</v>
      </c>
      <c r="D202" s="140" t="s">
        <v>620</v>
      </c>
      <c r="E202" s="143">
        <v>0</v>
      </c>
    </row>
    <row r="203" spans="1:5" x14ac:dyDescent="0.25">
      <c r="A203" s="139" t="s">
        <v>1382</v>
      </c>
      <c r="B203" s="140" t="s">
        <v>99</v>
      </c>
      <c r="C203" s="144" t="s">
        <v>621</v>
      </c>
      <c r="D203" s="140" t="s">
        <v>622</v>
      </c>
      <c r="E203" s="143">
        <v>0</v>
      </c>
    </row>
    <row r="204" spans="1:5" x14ac:dyDescent="0.25">
      <c r="A204" s="139" t="s">
        <v>1382</v>
      </c>
      <c r="B204" s="140" t="s">
        <v>99</v>
      </c>
      <c r="C204" s="144" t="s">
        <v>623</v>
      </c>
      <c r="D204" s="140" t="s">
        <v>624</v>
      </c>
      <c r="E204" s="143">
        <v>0</v>
      </c>
    </row>
    <row r="205" spans="1:5" x14ac:dyDescent="0.25">
      <c r="A205" s="139" t="s">
        <v>1382</v>
      </c>
      <c r="B205" s="140" t="s">
        <v>99</v>
      </c>
      <c r="C205" s="144" t="s">
        <v>625</v>
      </c>
      <c r="D205" s="140" t="s">
        <v>626</v>
      </c>
      <c r="E205" s="143">
        <v>0</v>
      </c>
    </row>
    <row r="206" spans="1:5" x14ac:dyDescent="0.25">
      <c r="A206" s="139" t="s">
        <v>1382</v>
      </c>
      <c r="B206" s="140" t="s">
        <v>99</v>
      </c>
      <c r="C206" s="144" t="s">
        <v>627</v>
      </c>
      <c r="D206" s="140" t="s">
        <v>628</v>
      </c>
      <c r="E206" s="143">
        <v>0</v>
      </c>
    </row>
    <row r="207" spans="1:5" x14ac:dyDescent="0.25">
      <c r="A207" s="139" t="s">
        <v>1382</v>
      </c>
      <c r="B207" s="140" t="s">
        <v>99</v>
      </c>
      <c r="C207" s="144" t="s">
        <v>629</v>
      </c>
      <c r="D207" s="140" t="s">
        <v>630</v>
      </c>
      <c r="E207" s="143">
        <v>0</v>
      </c>
    </row>
    <row r="208" spans="1:5" x14ac:dyDescent="0.25">
      <c r="A208" s="139" t="s">
        <v>1382</v>
      </c>
      <c r="B208" s="140" t="s">
        <v>99</v>
      </c>
      <c r="C208" s="144" t="s">
        <v>631</v>
      </c>
      <c r="D208" s="140" t="s">
        <v>632</v>
      </c>
      <c r="E208" s="143">
        <v>0</v>
      </c>
    </row>
    <row r="209" spans="1:5" x14ac:dyDescent="0.25">
      <c r="A209" s="139" t="s">
        <v>1382</v>
      </c>
      <c r="B209" s="140" t="s">
        <v>99</v>
      </c>
      <c r="C209" s="144" t="s">
        <v>633</v>
      </c>
      <c r="D209" s="140" t="s">
        <v>634</v>
      </c>
      <c r="E209" s="143">
        <v>0</v>
      </c>
    </row>
    <row r="210" spans="1:5" x14ac:dyDescent="0.25">
      <c r="A210" s="139" t="s">
        <v>1382</v>
      </c>
      <c r="B210" s="140" t="s">
        <v>100</v>
      </c>
      <c r="C210" s="144" t="s">
        <v>635</v>
      </c>
      <c r="D210" s="140" t="s">
        <v>636</v>
      </c>
      <c r="E210" s="143">
        <v>0</v>
      </c>
    </row>
    <row r="211" spans="1:5" x14ac:dyDescent="0.25">
      <c r="A211" s="139" t="s">
        <v>1382</v>
      </c>
      <c r="B211" s="140" t="s">
        <v>100</v>
      </c>
      <c r="C211" s="144" t="s">
        <v>637</v>
      </c>
      <c r="D211" s="140" t="s">
        <v>638</v>
      </c>
      <c r="E211" s="143">
        <v>0</v>
      </c>
    </row>
    <row r="212" spans="1:5" x14ac:dyDescent="0.25">
      <c r="A212" s="139" t="s">
        <v>1382</v>
      </c>
      <c r="B212" s="140" t="s">
        <v>100</v>
      </c>
      <c r="C212" s="144" t="s">
        <v>639</v>
      </c>
      <c r="D212" s="140" t="s">
        <v>640</v>
      </c>
      <c r="E212" s="143">
        <v>0</v>
      </c>
    </row>
    <row r="213" spans="1:5" x14ac:dyDescent="0.25">
      <c r="A213" s="139" t="s">
        <v>1382</v>
      </c>
      <c r="B213" s="140" t="s">
        <v>100</v>
      </c>
      <c r="C213" s="144" t="s">
        <v>641</v>
      </c>
      <c r="D213" s="140" t="s">
        <v>642</v>
      </c>
      <c r="E213" s="143">
        <v>0</v>
      </c>
    </row>
    <row r="214" spans="1:5" x14ac:dyDescent="0.25">
      <c r="A214" s="139" t="s">
        <v>1382</v>
      </c>
      <c r="B214" s="140" t="s">
        <v>100</v>
      </c>
      <c r="C214" s="144" t="s">
        <v>643</v>
      </c>
      <c r="D214" s="140" t="s">
        <v>644</v>
      </c>
      <c r="E214" s="143">
        <v>0</v>
      </c>
    </row>
    <row r="215" spans="1:5" x14ac:dyDescent="0.25">
      <c r="A215" s="139" t="s">
        <v>1382</v>
      </c>
      <c r="B215" s="140" t="s">
        <v>100</v>
      </c>
      <c r="C215" s="144" t="s">
        <v>645</v>
      </c>
      <c r="D215" s="140" t="s">
        <v>646</v>
      </c>
      <c r="E215" s="143">
        <v>0</v>
      </c>
    </row>
    <row r="216" spans="1:5" x14ac:dyDescent="0.25">
      <c r="A216" s="139" t="s">
        <v>1382</v>
      </c>
      <c r="B216" s="140" t="s">
        <v>100</v>
      </c>
      <c r="C216" s="144" t="s">
        <v>647</v>
      </c>
      <c r="D216" s="140" t="s">
        <v>648</v>
      </c>
      <c r="E216" s="143">
        <v>0</v>
      </c>
    </row>
    <row r="217" spans="1:5" x14ac:dyDescent="0.25">
      <c r="A217" s="139" t="s">
        <v>1382</v>
      </c>
      <c r="B217" s="140" t="s">
        <v>101</v>
      </c>
      <c r="C217" s="144" t="s">
        <v>649</v>
      </c>
      <c r="D217" s="140" t="s">
        <v>650</v>
      </c>
      <c r="E217" s="143">
        <v>0</v>
      </c>
    </row>
    <row r="218" spans="1:5" x14ac:dyDescent="0.25">
      <c r="A218" s="139" t="s">
        <v>1382</v>
      </c>
      <c r="B218" s="140" t="s">
        <v>102</v>
      </c>
      <c r="C218" s="144" t="s">
        <v>651</v>
      </c>
      <c r="D218" s="140" t="s">
        <v>652</v>
      </c>
      <c r="E218" s="143">
        <v>0</v>
      </c>
    </row>
    <row r="219" spans="1:5" x14ac:dyDescent="0.25">
      <c r="A219" s="139" t="s">
        <v>1382</v>
      </c>
      <c r="B219" s="140" t="s">
        <v>102</v>
      </c>
      <c r="C219" s="144" t="s">
        <v>653</v>
      </c>
      <c r="D219" s="140" t="s">
        <v>654</v>
      </c>
      <c r="E219" s="143">
        <v>0</v>
      </c>
    </row>
    <row r="220" spans="1:5" x14ac:dyDescent="0.25">
      <c r="A220" s="139" t="s">
        <v>1382</v>
      </c>
      <c r="B220" s="140" t="s">
        <v>102</v>
      </c>
      <c r="C220" s="144" t="s">
        <v>655</v>
      </c>
      <c r="D220" s="140" t="s">
        <v>656</v>
      </c>
      <c r="E220" s="143">
        <v>0</v>
      </c>
    </row>
    <row r="221" spans="1:5" x14ac:dyDescent="0.25">
      <c r="A221" s="139" t="s">
        <v>1382</v>
      </c>
      <c r="B221" s="140" t="s">
        <v>102</v>
      </c>
      <c r="C221" s="144" t="s">
        <v>657</v>
      </c>
      <c r="D221" s="140" t="s">
        <v>658</v>
      </c>
      <c r="E221" s="143">
        <v>0</v>
      </c>
    </row>
    <row r="222" spans="1:5" x14ac:dyDescent="0.25">
      <c r="A222" s="139" t="s">
        <v>1382</v>
      </c>
      <c r="B222" s="140" t="s">
        <v>103</v>
      </c>
      <c r="C222" s="144" t="s">
        <v>659</v>
      </c>
      <c r="D222" s="140" t="s">
        <v>660</v>
      </c>
      <c r="E222" s="143">
        <v>0</v>
      </c>
    </row>
    <row r="223" spans="1:5" x14ac:dyDescent="0.25">
      <c r="A223" s="139" t="s">
        <v>1382</v>
      </c>
      <c r="B223" s="140" t="s">
        <v>104</v>
      </c>
      <c r="C223" s="144" t="s">
        <v>661</v>
      </c>
      <c r="D223" s="140" t="s">
        <v>662</v>
      </c>
      <c r="E223" s="143">
        <v>0</v>
      </c>
    </row>
    <row r="224" spans="1:5" x14ac:dyDescent="0.25">
      <c r="A224" s="139" t="s">
        <v>1382</v>
      </c>
      <c r="B224" s="140" t="s">
        <v>104</v>
      </c>
      <c r="C224" s="144" t="s">
        <v>663</v>
      </c>
      <c r="D224" s="140" t="s">
        <v>664</v>
      </c>
      <c r="E224" s="143">
        <v>0</v>
      </c>
    </row>
    <row r="225" spans="1:5" x14ac:dyDescent="0.25">
      <c r="A225" s="139" t="s">
        <v>1382</v>
      </c>
      <c r="B225" s="140" t="s">
        <v>104</v>
      </c>
      <c r="C225" s="144" t="s">
        <v>665</v>
      </c>
      <c r="D225" s="140" t="s">
        <v>666</v>
      </c>
      <c r="E225" s="143">
        <v>0</v>
      </c>
    </row>
    <row r="226" spans="1:5" x14ac:dyDescent="0.25">
      <c r="A226" s="139" t="s">
        <v>1382</v>
      </c>
      <c r="B226" s="140" t="s">
        <v>105</v>
      </c>
      <c r="C226" s="144" t="s">
        <v>667</v>
      </c>
      <c r="D226" s="140" t="s">
        <v>668</v>
      </c>
      <c r="E226" s="143">
        <v>0</v>
      </c>
    </row>
    <row r="227" spans="1:5" x14ac:dyDescent="0.25">
      <c r="A227" s="139" t="s">
        <v>1382</v>
      </c>
      <c r="B227" s="140" t="s">
        <v>105</v>
      </c>
      <c r="C227" s="144" t="s">
        <v>669</v>
      </c>
      <c r="D227" s="140" t="s">
        <v>670</v>
      </c>
      <c r="E227" s="143">
        <v>0</v>
      </c>
    </row>
    <row r="228" spans="1:5" x14ac:dyDescent="0.25">
      <c r="A228" s="139" t="s">
        <v>1382</v>
      </c>
      <c r="B228" s="140" t="s">
        <v>105</v>
      </c>
      <c r="C228" s="144" t="s">
        <v>671</v>
      </c>
      <c r="D228" s="140" t="s">
        <v>672</v>
      </c>
      <c r="E228" s="143">
        <v>0</v>
      </c>
    </row>
    <row r="229" spans="1:5" x14ac:dyDescent="0.25">
      <c r="A229" s="139" t="s">
        <v>1382</v>
      </c>
      <c r="B229" s="140" t="s">
        <v>106</v>
      </c>
      <c r="C229" s="144" t="s">
        <v>673</v>
      </c>
      <c r="D229" s="140" t="s">
        <v>674</v>
      </c>
      <c r="E229" s="143">
        <v>0</v>
      </c>
    </row>
    <row r="230" spans="1:5" x14ac:dyDescent="0.25">
      <c r="A230" s="139" t="s">
        <v>1382</v>
      </c>
      <c r="B230" s="140" t="s">
        <v>106</v>
      </c>
      <c r="C230" s="144" t="s">
        <v>675</v>
      </c>
      <c r="D230" s="140" t="s">
        <v>676</v>
      </c>
      <c r="E230" s="143">
        <v>0</v>
      </c>
    </row>
    <row r="231" spans="1:5" x14ac:dyDescent="0.25">
      <c r="A231" s="139" t="s">
        <v>1382</v>
      </c>
      <c r="B231" s="140" t="s">
        <v>106</v>
      </c>
      <c r="C231" s="144" t="s">
        <v>677</v>
      </c>
      <c r="D231" s="140" t="s">
        <v>678</v>
      </c>
      <c r="E231" s="143">
        <v>0</v>
      </c>
    </row>
    <row r="232" spans="1:5" x14ac:dyDescent="0.25">
      <c r="A232" s="139" t="s">
        <v>1382</v>
      </c>
      <c r="B232" s="140" t="s">
        <v>107</v>
      </c>
      <c r="C232" s="144" t="s">
        <v>679</v>
      </c>
      <c r="D232" s="140" t="s">
        <v>680</v>
      </c>
      <c r="E232" s="143">
        <v>0</v>
      </c>
    </row>
    <row r="233" spans="1:5" x14ac:dyDescent="0.25">
      <c r="A233" s="139" t="s">
        <v>1382</v>
      </c>
      <c r="B233" s="140" t="s">
        <v>134</v>
      </c>
      <c r="C233" s="144" t="s">
        <v>681</v>
      </c>
      <c r="D233" s="140" t="s">
        <v>682</v>
      </c>
      <c r="E233" s="143">
        <v>0</v>
      </c>
    </row>
    <row r="234" spans="1:5" x14ac:dyDescent="0.25">
      <c r="A234" s="139" t="s">
        <v>1382</v>
      </c>
      <c r="B234" s="140" t="s">
        <v>108</v>
      </c>
      <c r="C234" s="144" t="s">
        <v>683</v>
      </c>
      <c r="D234" s="140" t="s">
        <v>684</v>
      </c>
      <c r="E234" s="143">
        <v>0</v>
      </c>
    </row>
    <row r="235" spans="1:5" x14ac:dyDescent="0.25">
      <c r="A235" s="139" t="s">
        <v>1383</v>
      </c>
      <c r="B235" s="140" t="s">
        <v>18</v>
      </c>
      <c r="C235" s="144">
        <v>100</v>
      </c>
      <c r="D235" s="140" t="s">
        <v>685</v>
      </c>
      <c r="E235" s="143">
        <v>0</v>
      </c>
    </row>
    <row r="236" spans="1:5" x14ac:dyDescent="0.25">
      <c r="A236" s="139" t="s">
        <v>1383</v>
      </c>
      <c r="B236" s="140" t="s">
        <v>18</v>
      </c>
      <c r="C236" s="144">
        <v>101</v>
      </c>
      <c r="D236" s="140" t="s">
        <v>686</v>
      </c>
      <c r="E236" s="143">
        <v>0</v>
      </c>
    </row>
    <row r="237" spans="1:5" x14ac:dyDescent="0.25">
      <c r="A237" s="139" t="s">
        <v>1383</v>
      </c>
      <c r="B237" s="140" t="s">
        <v>18</v>
      </c>
      <c r="C237" s="144">
        <v>102</v>
      </c>
      <c r="D237" s="140" t="s">
        <v>687</v>
      </c>
      <c r="E237" s="143">
        <v>0</v>
      </c>
    </row>
    <row r="238" spans="1:5" x14ac:dyDescent="0.25">
      <c r="A238" s="139" t="s">
        <v>1383</v>
      </c>
      <c r="B238" s="140" t="s">
        <v>18</v>
      </c>
      <c r="C238" s="144">
        <v>103</v>
      </c>
      <c r="D238" s="140" t="s">
        <v>688</v>
      </c>
      <c r="E238" s="143">
        <v>0</v>
      </c>
    </row>
    <row r="239" spans="1:5" x14ac:dyDescent="0.25">
      <c r="A239" s="139" t="s">
        <v>1383</v>
      </c>
      <c r="B239" s="140" t="s">
        <v>18</v>
      </c>
      <c r="C239" s="144">
        <v>104</v>
      </c>
      <c r="D239" s="140" t="s">
        <v>689</v>
      </c>
      <c r="E239" s="143">
        <v>0</v>
      </c>
    </row>
    <row r="240" spans="1:5" x14ac:dyDescent="0.25">
      <c r="A240" s="139" t="s">
        <v>1383</v>
      </c>
      <c r="B240" s="140" t="s">
        <v>18</v>
      </c>
      <c r="C240" s="144">
        <v>105</v>
      </c>
      <c r="D240" s="140" t="s">
        <v>690</v>
      </c>
      <c r="E240" s="143">
        <v>0</v>
      </c>
    </row>
    <row r="241" spans="1:5" x14ac:dyDescent="0.25">
      <c r="A241" s="139" t="s">
        <v>1383</v>
      </c>
      <c r="B241" s="140" t="s">
        <v>18</v>
      </c>
      <c r="C241" s="144">
        <v>106</v>
      </c>
      <c r="D241" s="140" t="s">
        <v>691</v>
      </c>
      <c r="E241" s="143">
        <v>0</v>
      </c>
    </row>
    <row r="242" spans="1:5" x14ac:dyDescent="0.25">
      <c r="A242" s="139" t="s">
        <v>1383</v>
      </c>
      <c r="B242" s="140" t="s">
        <v>18</v>
      </c>
      <c r="C242" s="144">
        <v>107</v>
      </c>
      <c r="D242" s="140" t="s">
        <v>692</v>
      </c>
      <c r="E242" s="143">
        <v>0</v>
      </c>
    </row>
    <row r="243" spans="1:5" x14ac:dyDescent="0.25">
      <c r="A243" s="139" t="s">
        <v>1383</v>
      </c>
      <c r="B243" s="140" t="s">
        <v>18</v>
      </c>
      <c r="C243" s="144">
        <v>108</v>
      </c>
      <c r="D243" s="140" t="s">
        <v>693</v>
      </c>
      <c r="E243" s="143">
        <v>0</v>
      </c>
    </row>
    <row r="244" spans="1:5" x14ac:dyDescent="0.25">
      <c r="A244" s="139" t="s">
        <v>1383</v>
      </c>
      <c r="B244" s="140" t="s">
        <v>18</v>
      </c>
      <c r="C244" s="144">
        <v>109</v>
      </c>
      <c r="D244" s="140" t="s">
        <v>694</v>
      </c>
      <c r="E244" s="143">
        <v>0</v>
      </c>
    </row>
    <row r="245" spans="1:5" x14ac:dyDescent="0.25">
      <c r="A245" s="139" t="s">
        <v>1383</v>
      </c>
      <c r="B245" s="140" t="s">
        <v>19</v>
      </c>
      <c r="C245" s="144" t="s">
        <v>695</v>
      </c>
      <c r="D245" s="140" t="s">
        <v>696</v>
      </c>
      <c r="E245" s="143">
        <v>0</v>
      </c>
    </row>
    <row r="246" spans="1:5" x14ac:dyDescent="0.25">
      <c r="A246" s="139" t="s">
        <v>1383</v>
      </c>
      <c r="B246" s="140" t="s">
        <v>19</v>
      </c>
      <c r="C246" s="144" t="s">
        <v>697</v>
      </c>
      <c r="D246" s="140" t="s">
        <v>698</v>
      </c>
      <c r="E246" s="143">
        <v>0</v>
      </c>
    </row>
    <row r="247" spans="1:5" x14ac:dyDescent="0.25">
      <c r="A247" s="139" t="s">
        <v>1383</v>
      </c>
      <c r="B247" s="140" t="s">
        <v>19</v>
      </c>
      <c r="C247" s="144" t="s">
        <v>699</v>
      </c>
      <c r="D247" s="140" t="s">
        <v>700</v>
      </c>
      <c r="E247" s="143">
        <v>0</v>
      </c>
    </row>
    <row r="248" spans="1:5" x14ac:dyDescent="0.25">
      <c r="A248" s="139" t="s">
        <v>1383</v>
      </c>
      <c r="B248" s="140" t="s">
        <v>19</v>
      </c>
      <c r="C248" s="144" t="s">
        <v>701</v>
      </c>
      <c r="D248" s="140" t="s">
        <v>702</v>
      </c>
      <c r="E248" s="143">
        <v>0</v>
      </c>
    </row>
    <row r="249" spans="1:5" x14ac:dyDescent="0.25">
      <c r="A249" s="139" t="s">
        <v>1383</v>
      </c>
      <c r="B249" s="140" t="s">
        <v>19</v>
      </c>
      <c r="C249" s="144" t="s">
        <v>703</v>
      </c>
      <c r="D249" s="140" t="s">
        <v>704</v>
      </c>
      <c r="E249" s="143">
        <v>0</v>
      </c>
    </row>
    <row r="250" spans="1:5" x14ac:dyDescent="0.25">
      <c r="A250" s="139" t="s">
        <v>1383</v>
      </c>
      <c r="B250" s="140" t="s">
        <v>19</v>
      </c>
      <c r="C250" s="144">
        <v>110</v>
      </c>
      <c r="D250" s="140" t="s">
        <v>705</v>
      </c>
      <c r="E250" s="143">
        <v>0</v>
      </c>
    </row>
    <row r="251" spans="1:5" x14ac:dyDescent="0.25">
      <c r="A251" s="139" t="s">
        <v>1383</v>
      </c>
      <c r="B251" s="140" t="s">
        <v>19</v>
      </c>
      <c r="C251" s="144">
        <v>111</v>
      </c>
      <c r="D251" s="140" t="s">
        <v>706</v>
      </c>
      <c r="E251" s="143">
        <v>0</v>
      </c>
    </row>
    <row r="252" spans="1:5" x14ac:dyDescent="0.25">
      <c r="A252" s="139" t="s">
        <v>1383</v>
      </c>
      <c r="B252" s="140" t="s">
        <v>19</v>
      </c>
      <c r="C252" s="144">
        <v>112</v>
      </c>
      <c r="D252" s="140" t="s">
        <v>707</v>
      </c>
      <c r="E252" s="143">
        <v>0</v>
      </c>
    </row>
    <row r="253" spans="1:5" x14ac:dyDescent="0.25">
      <c r="A253" s="139" t="s">
        <v>1383</v>
      </c>
      <c r="B253" s="140" t="s">
        <v>19</v>
      </c>
      <c r="C253" s="144">
        <v>113</v>
      </c>
      <c r="D253" s="140" t="s">
        <v>708</v>
      </c>
      <c r="E253" s="143">
        <v>0</v>
      </c>
    </row>
    <row r="254" spans="1:5" x14ac:dyDescent="0.25">
      <c r="A254" s="139" t="s">
        <v>1383</v>
      </c>
      <c r="B254" s="140" t="s">
        <v>19</v>
      </c>
      <c r="C254" s="144">
        <v>114</v>
      </c>
      <c r="D254" s="140" t="s">
        <v>709</v>
      </c>
      <c r="E254" s="143">
        <v>0</v>
      </c>
    </row>
    <row r="255" spans="1:5" x14ac:dyDescent="0.25">
      <c r="A255" s="139" t="s">
        <v>1383</v>
      </c>
      <c r="B255" s="140" t="s">
        <v>19</v>
      </c>
      <c r="C255" s="144">
        <v>115</v>
      </c>
      <c r="D255" s="140" t="s">
        <v>710</v>
      </c>
      <c r="E255" s="143">
        <v>0</v>
      </c>
    </row>
    <row r="256" spans="1:5" x14ac:dyDescent="0.25">
      <c r="A256" s="139" t="s">
        <v>1383</v>
      </c>
      <c r="B256" s="140" t="s">
        <v>19</v>
      </c>
      <c r="C256" s="144">
        <v>116</v>
      </c>
      <c r="D256" s="140" t="s">
        <v>711</v>
      </c>
      <c r="E256" s="143">
        <v>0</v>
      </c>
    </row>
    <row r="257" spans="1:6" x14ac:dyDescent="0.25">
      <c r="A257" s="139" t="s">
        <v>1383</v>
      </c>
      <c r="B257" s="140" t="s">
        <v>19</v>
      </c>
      <c r="C257" s="144">
        <v>117</v>
      </c>
      <c r="D257" s="140" t="s">
        <v>712</v>
      </c>
      <c r="E257" s="143">
        <v>0</v>
      </c>
    </row>
    <row r="258" spans="1:6" x14ac:dyDescent="0.25">
      <c r="A258" s="139" t="s">
        <v>1383</v>
      </c>
      <c r="B258" s="140" t="s">
        <v>19</v>
      </c>
      <c r="C258" s="144">
        <v>118</v>
      </c>
      <c r="D258" s="140" t="s">
        <v>713</v>
      </c>
      <c r="E258" s="143">
        <v>0</v>
      </c>
    </row>
    <row r="259" spans="1:6" x14ac:dyDescent="0.25">
      <c r="A259" s="139" t="s">
        <v>1383</v>
      </c>
      <c r="B259" s="140" t="s">
        <v>19</v>
      </c>
      <c r="C259" s="144">
        <v>119</v>
      </c>
      <c r="D259" s="140" t="s">
        <v>714</v>
      </c>
      <c r="E259" s="143">
        <v>0</v>
      </c>
    </row>
    <row r="260" spans="1:6" x14ac:dyDescent="0.25">
      <c r="A260" s="139" t="s">
        <v>1383</v>
      </c>
      <c r="B260" s="140" t="s">
        <v>20</v>
      </c>
      <c r="C260" s="144">
        <v>120</v>
      </c>
      <c r="D260" s="140" t="s">
        <v>715</v>
      </c>
      <c r="E260" s="143">
        <v>150</v>
      </c>
      <c r="F260" t="s">
        <v>1472</v>
      </c>
    </row>
    <row r="261" spans="1:6" x14ac:dyDescent="0.25">
      <c r="A261" s="139" t="s">
        <v>1383</v>
      </c>
      <c r="B261" s="140" t="s">
        <v>20</v>
      </c>
      <c r="C261" s="144">
        <v>121</v>
      </c>
      <c r="D261" s="140" t="s">
        <v>716</v>
      </c>
      <c r="E261" s="143">
        <v>0</v>
      </c>
    </row>
    <row r="262" spans="1:6" x14ac:dyDescent="0.25">
      <c r="A262" s="139" t="s">
        <v>1380</v>
      </c>
      <c r="B262" s="140" t="s">
        <v>21</v>
      </c>
      <c r="C262" s="144">
        <v>130</v>
      </c>
      <c r="D262" s="140" t="s">
        <v>717</v>
      </c>
      <c r="E262" s="143">
        <v>250</v>
      </c>
    </row>
    <row r="263" spans="1:6" x14ac:dyDescent="0.25">
      <c r="A263" s="139" t="s">
        <v>1380</v>
      </c>
      <c r="B263" s="140" t="s">
        <v>21</v>
      </c>
      <c r="C263" s="144">
        <v>131</v>
      </c>
      <c r="D263" s="140" t="s">
        <v>718</v>
      </c>
      <c r="E263" s="143">
        <v>250</v>
      </c>
    </row>
    <row r="264" spans="1:6" x14ac:dyDescent="0.25">
      <c r="A264" s="139" t="s">
        <v>1380</v>
      </c>
      <c r="B264" s="140" t="s">
        <v>21</v>
      </c>
      <c r="C264" s="144">
        <v>132</v>
      </c>
      <c r="D264" s="140" t="s">
        <v>719</v>
      </c>
      <c r="E264" s="143">
        <v>250</v>
      </c>
    </row>
    <row r="265" spans="1:6" x14ac:dyDescent="0.25">
      <c r="A265" s="139" t="s">
        <v>1380</v>
      </c>
      <c r="B265" s="140" t="s">
        <v>21</v>
      </c>
      <c r="C265" s="144">
        <v>133</v>
      </c>
      <c r="D265" s="140" t="s">
        <v>720</v>
      </c>
      <c r="E265" s="143">
        <v>250</v>
      </c>
    </row>
    <row r="266" spans="1:6" x14ac:dyDescent="0.25">
      <c r="A266" s="139" t="s">
        <v>232</v>
      </c>
      <c r="B266" s="140" t="s">
        <v>22</v>
      </c>
      <c r="C266" s="144">
        <v>150</v>
      </c>
      <c r="D266" s="140" t="s">
        <v>721</v>
      </c>
      <c r="E266" s="143">
        <v>0</v>
      </c>
    </row>
    <row r="267" spans="1:6" x14ac:dyDescent="0.25">
      <c r="A267" s="139" t="s">
        <v>232</v>
      </c>
      <c r="B267" s="140" t="s">
        <v>22</v>
      </c>
      <c r="C267" s="144">
        <v>151</v>
      </c>
      <c r="D267" s="140" t="s">
        <v>722</v>
      </c>
      <c r="E267" s="143">
        <v>0</v>
      </c>
    </row>
    <row r="268" spans="1:6" x14ac:dyDescent="0.25">
      <c r="A268" s="139" t="s">
        <v>232</v>
      </c>
      <c r="B268" s="140" t="s">
        <v>22</v>
      </c>
      <c r="C268" s="144">
        <v>152</v>
      </c>
      <c r="D268" s="140" t="s">
        <v>723</v>
      </c>
      <c r="E268" s="143">
        <v>250</v>
      </c>
      <c r="F268" t="s">
        <v>1473</v>
      </c>
    </row>
    <row r="269" spans="1:6" x14ac:dyDescent="0.25">
      <c r="A269" s="139" t="s">
        <v>232</v>
      </c>
      <c r="B269" s="140" t="s">
        <v>22</v>
      </c>
      <c r="C269" s="144">
        <v>153</v>
      </c>
      <c r="D269" s="140" t="s">
        <v>724</v>
      </c>
      <c r="E269" s="143">
        <v>0</v>
      </c>
    </row>
    <row r="270" spans="1:6" x14ac:dyDescent="0.25">
      <c r="A270" s="139" t="s">
        <v>1383</v>
      </c>
      <c r="B270" s="140" t="s">
        <v>23</v>
      </c>
      <c r="C270" s="144">
        <v>160</v>
      </c>
      <c r="D270" s="140" t="s">
        <v>725</v>
      </c>
      <c r="E270" s="143">
        <v>0</v>
      </c>
    </row>
    <row r="271" spans="1:6" x14ac:dyDescent="0.25">
      <c r="A271" s="139" t="s">
        <v>1383</v>
      </c>
      <c r="B271" s="140" t="s">
        <v>23</v>
      </c>
      <c r="C271" s="144">
        <v>161</v>
      </c>
      <c r="D271" s="140" t="s">
        <v>726</v>
      </c>
      <c r="E271" s="143">
        <v>0</v>
      </c>
    </row>
    <row r="272" spans="1:6" x14ac:dyDescent="0.25">
      <c r="A272" s="139" t="s">
        <v>1383</v>
      </c>
      <c r="B272" s="140" t="s">
        <v>24</v>
      </c>
      <c r="C272" s="144" t="s">
        <v>727</v>
      </c>
      <c r="D272" s="140" t="s">
        <v>728</v>
      </c>
      <c r="E272" s="143">
        <v>250</v>
      </c>
      <c r="F272" t="s">
        <v>1471</v>
      </c>
    </row>
    <row r="273" spans="1:6" x14ac:dyDescent="0.25">
      <c r="A273" s="139" t="s">
        <v>1383</v>
      </c>
      <c r="B273" s="140" t="s">
        <v>24</v>
      </c>
      <c r="C273" s="144" t="s">
        <v>729</v>
      </c>
      <c r="D273" s="140" t="s">
        <v>730</v>
      </c>
      <c r="E273" s="143">
        <v>100</v>
      </c>
      <c r="F273" t="s">
        <v>1470</v>
      </c>
    </row>
    <row r="274" spans="1:6" x14ac:dyDescent="0.25">
      <c r="A274" s="139" t="s">
        <v>1383</v>
      </c>
      <c r="B274" s="140" t="s">
        <v>24</v>
      </c>
      <c r="C274" s="144" t="s">
        <v>731</v>
      </c>
      <c r="D274" s="140" t="s">
        <v>732</v>
      </c>
      <c r="E274" s="143">
        <v>700</v>
      </c>
      <c r="F274" t="s">
        <v>1471</v>
      </c>
    </row>
    <row r="275" spans="1:6" x14ac:dyDescent="0.25">
      <c r="A275" s="139" t="s">
        <v>1383</v>
      </c>
      <c r="B275" s="140" t="s">
        <v>24</v>
      </c>
      <c r="C275" s="144" t="s">
        <v>733</v>
      </c>
      <c r="D275" s="140" t="s">
        <v>734</v>
      </c>
      <c r="E275" s="143">
        <v>700</v>
      </c>
      <c r="F275" t="s">
        <v>1471</v>
      </c>
    </row>
    <row r="276" spans="1:6" x14ac:dyDescent="0.25">
      <c r="A276" s="139" t="s">
        <v>1383</v>
      </c>
      <c r="B276" s="140" t="s">
        <v>24</v>
      </c>
      <c r="C276" s="144" t="s">
        <v>735</v>
      </c>
      <c r="D276" s="140" t="s">
        <v>736</v>
      </c>
      <c r="E276" s="143">
        <v>700</v>
      </c>
      <c r="F276" t="s">
        <v>1471</v>
      </c>
    </row>
    <row r="277" spans="1:6" x14ac:dyDescent="0.25">
      <c r="A277" s="139" t="s">
        <v>1383</v>
      </c>
      <c r="B277" s="140" t="s">
        <v>24</v>
      </c>
      <c r="C277" s="144" t="s">
        <v>737</v>
      </c>
      <c r="D277" s="140" t="s">
        <v>738</v>
      </c>
      <c r="E277" s="143">
        <v>200</v>
      </c>
      <c r="F277" t="s">
        <v>1471</v>
      </c>
    </row>
    <row r="278" spans="1:6" x14ac:dyDescent="0.25">
      <c r="A278" s="139" t="s">
        <v>1380</v>
      </c>
      <c r="B278" s="140" t="s">
        <v>24</v>
      </c>
      <c r="C278" s="144" t="s">
        <v>739</v>
      </c>
      <c r="D278" s="140" t="s">
        <v>740</v>
      </c>
      <c r="E278" s="143">
        <v>250</v>
      </c>
    </row>
    <row r="279" spans="1:6" x14ac:dyDescent="0.25">
      <c r="A279" s="139" t="s">
        <v>1383</v>
      </c>
      <c r="B279" s="140" t="s">
        <v>24</v>
      </c>
      <c r="C279" s="144" t="s">
        <v>741</v>
      </c>
      <c r="D279" s="140" t="s">
        <v>742</v>
      </c>
      <c r="E279" s="143">
        <v>350</v>
      </c>
      <c r="F279" t="s">
        <v>1471</v>
      </c>
    </row>
    <row r="280" spans="1:6" x14ac:dyDescent="0.25">
      <c r="A280" s="139" t="s">
        <v>1383</v>
      </c>
      <c r="B280" s="140" t="s">
        <v>24</v>
      </c>
      <c r="C280" s="144" t="s">
        <v>743</v>
      </c>
      <c r="D280" s="140" t="s">
        <v>744</v>
      </c>
      <c r="E280" s="143">
        <v>350</v>
      </c>
      <c r="F280" t="s">
        <v>1471</v>
      </c>
    </row>
    <row r="281" spans="1:6" x14ac:dyDescent="0.25">
      <c r="A281" s="139" t="s">
        <v>1383</v>
      </c>
      <c r="B281" s="140" t="s">
        <v>24</v>
      </c>
      <c r="C281" s="144" t="s">
        <v>745</v>
      </c>
      <c r="D281" s="140" t="s">
        <v>746</v>
      </c>
      <c r="E281" s="143">
        <v>100</v>
      </c>
      <c r="F281" t="s">
        <v>1471</v>
      </c>
    </row>
    <row r="282" spans="1:6" x14ac:dyDescent="0.25">
      <c r="A282" s="139" t="s">
        <v>1383</v>
      </c>
      <c r="B282" s="140" t="s">
        <v>24</v>
      </c>
      <c r="C282" s="144">
        <v>170</v>
      </c>
      <c r="D282" s="140" t="s">
        <v>747</v>
      </c>
      <c r="E282" s="143">
        <v>700</v>
      </c>
      <c r="F282" t="s">
        <v>1471</v>
      </c>
    </row>
    <row r="283" spans="1:6" x14ac:dyDescent="0.25">
      <c r="A283" s="139" t="s">
        <v>1383</v>
      </c>
      <c r="B283" s="140" t="s">
        <v>24</v>
      </c>
      <c r="C283" s="144">
        <v>171</v>
      </c>
      <c r="D283" s="140" t="s">
        <v>748</v>
      </c>
      <c r="E283" s="143">
        <v>700</v>
      </c>
      <c r="F283" t="s">
        <v>1471</v>
      </c>
    </row>
    <row r="284" spans="1:6" x14ac:dyDescent="0.25">
      <c r="A284" s="139" t="s">
        <v>1383</v>
      </c>
      <c r="B284" s="140" t="s">
        <v>24</v>
      </c>
      <c r="C284" s="144">
        <v>172</v>
      </c>
      <c r="D284" s="140" t="s">
        <v>749</v>
      </c>
      <c r="E284" s="143">
        <v>0</v>
      </c>
    </row>
    <row r="285" spans="1:6" x14ac:dyDescent="0.25">
      <c r="A285" s="139" t="s">
        <v>1383</v>
      </c>
      <c r="B285" s="140" t="s">
        <v>24</v>
      </c>
      <c r="C285" s="144">
        <v>173</v>
      </c>
      <c r="D285" s="140" t="s">
        <v>750</v>
      </c>
      <c r="E285" s="143">
        <v>0</v>
      </c>
    </row>
    <row r="286" spans="1:6" x14ac:dyDescent="0.25">
      <c r="A286" s="139" t="s">
        <v>1383</v>
      </c>
      <c r="B286" s="140" t="s">
        <v>24</v>
      </c>
      <c r="C286" s="144">
        <v>174</v>
      </c>
      <c r="D286" s="140" t="s">
        <v>751</v>
      </c>
      <c r="E286" s="143">
        <v>700</v>
      </c>
      <c r="F286" t="s">
        <v>1471</v>
      </c>
    </row>
    <row r="287" spans="1:6" x14ac:dyDescent="0.25">
      <c r="A287" s="139" t="s">
        <v>1383</v>
      </c>
      <c r="B287" s="140" t="s">
        <v>24</v>
      </c>
      <c r="C287" s="144">
        <v>175</v>
      </c>
      <c r="D287" s="140" t="s">
        <v>752</v>
      </c>
      <c r="E287" s="143">
        <v>250</v>
      </c>
      <c r="F287" t="s">
        <v>1471</v>
      </c>
    </row>
    <row r="288" spans="1:6" x14ac:dyDescent="0.25">
      <c r="A288" s="139" t="s">
        <v>1383</v>
      </c>
      <c r="B288" s="140" t="s">
        <v>24</v>
      </c>
      <c r="C288" s="144">
        <v>176</v>
      </c>
      <c r="D288" s="140" t="s">
        <v>753</v>
      </c>
      <c r="E288" s="143">
        <v>0</v>
      </c>
    </row>
    <row r="289" spans="1:6" x14ac:dyDescent="0.25">
      <c r="A289" s="139" t="s">
        <v>1383</v>
      </c>
      <c r="B289" s="140" t="s">
        <v>24</v>
      </c>
      <c r="C289" s="144">
        <v>177</v>
      </c>
      <c r="D289" s="140" t="s">
        <v>754</v>
      </c>
      <c r="E289" s="143">
        <v>700</v>
      </c>
      <c r="F289" t="s">
        <v>1471</v>
      </c>
    </row>
    <row r="290" spans="1:6" x14ac:dyDescent="0.25">
      <c r="A290" s="139" t="s">
        <v>1383</v>
      </c>
      <c r="B290" s="140" t="s">
        <v>24</v>
      </c>
      <c r="C290" s="144">
        <v>178</v>
      </c>
      <c r="D290" s="140" t="s">
        <v>755</v>
      </c>
      <c r="E290" s="143">
        <v>250</v>
      </c>
      <c r="F290" t="s">
        <v>1471</v>
      </c>
    </row>
    <row r="291" spans="1:6" x14ac:dyDescent="0.25">
      <c r="A291" s="139" t="s">
        <v>1383</v>
      </c>
      <c r="B291" s="140" t="s">
        <v>24</v>
      </c>
      <c r="C291" s="144">
        <v>179</v>
      </c>
      <c r="D291" s="140" t="s">
        <v>756</v>
      </c>
      <c r="E291" s="143">
        <v>700</v>
      </c>
      <c r="F291" t="s">
        <v>1471</v>
      </c>
    </row>
    <row r="292" spans="1:6" x14ac:dyDescent="0.25">
      <c r="A292" s="139" t="s">
        <v>232</v>
      </c>
      <c r="B292" s="140" t="s">
        <v>25</v>
      </c>
      <c r="C292" s="144">
        <v>180</v>
      </c>
      <c r="D292" s="140" t="s">
        <v>757</v>
      </c>
      <c r="E292" s="143">
        <v>700</v>
      </c>
      <c r="F292" t="s">
        <v>1473</v>
      </c>
    </row>
    <row r="293" spans="1:6" x14ac:dyDescent="0.25">
      <c r="A293" s="139" t="s">
        <v>232</v>
      </c>
      <c r="B293" s="140" t="s">
        <v>25</v>
      </c>
      <c r="C293" s="144">
        <v>181</v>
      </c>
      <c r="D293" s="140" t="s">
        <v>758</v>
      </c>
      <c r="E293" s="143">
        <v>700</v>
      </c>
      <c r="F293" t="s">
        <v>1473</v>
      </c>
    </row>
    <row r="294" spans="1:6" x14ac:dyDescent="0.25">
      <c r="A294" s="139" t="s">
        <v>232</v>
      </c>
      <c r="B294" s="140" t="s">
        <v>25</v>
      </c>
      <c r="C294" s="144">
        <v>182</v>
      </c>
      <c r="D294" s="140" t="s">
        <v>759</v>
      </c>
      <c r="E294" s="143">
        <v>0</v>
      </c>
    </row>
    <row r="295" spans="1:6" x14ac:dyDescent="0.25">
      <c r="A295" s="139" t="s">
        <v>232</v>
      </c>
      <c r="B295" s="140" t="s">
        <v>25</v>
      </c>
      <c r="C295" s="144">
        <v>183</v>
      </c>
      <c r="D295" s="140" t="s">
        <v>760</v>
      </c>
      <c r="E295" s="143">
        <v>0</v>
      </c>
    </row>
    <row r="296" spans="1:6" x14ac:dyDescent="0.25">
      <c r="A296" s="139" t="s">
        <v>1380</v>
      </c>
      <c r="B296" s="140" t="s">
        <v>37</v>
      </c>
      <c r="C296" s="144">
        <v>200</v>
      </c>
      <c r="D296" s="140" t="s">
        <v>761</v>
      </c>
      <c r="E296" s="143">
        <v>250</v>
      </c>
    </row>
    <row r="297" spans="1:6" x14ac:dyDescent="0.25">
      <c r="A297" s="139" t="s">
        <v>1380</v>
      </c>
      <c r="B297" s="140" t="s">
        <v>37</v>
      </c>
      <c r="C297" s="144">
        <v>201</v>
      </c>
      <c r="D297" s="140" t="s">
        <v>762</v>
      </c>
      <c r="E297" s="143">
        <v>250</v>
      </c>
    </row>
    <row r="298" spans="1:6" x14ac:dyDescent="0.25">
      <c r="A298" s="139" t="s">
        <v>1380</v>
      </c>
      <c r="B298" s="140" t="s">
        <v>37</v>
      </c>
      <c r="C298" s="144">
        <v>202</v>
      </c>
      <c r="D298" s="140" t="s">
        <v>763</v>
      </c>
      <c r="E298" s="143">
        <v>250</v>
      </c>
    </row>
    <row r="299" spans="1:6" x14ac:dyDescent="0.25">
      <c r="A299" s="139" t="s">
        <v>1380</v>
      </c>
      <c r="B299" s="140" t="s">
        <v>37</v>
      </c>
      <c r="C299" s="144">
        <v>203</v>
      </c>
      <c r="D299" s="140" t="s">
        <v>764</v>
      </c>
      <c r="E299" s="143">
        <v>250</v>
      </c>
    </row>
    <row r="300" spans="1:6" x14ac:dyDescent="0.25">
      <c r="A300" s="139" t="s">
        <v>1380</v>
      </c>
      <c r="B300" s="140" t="s">
        <v>37</v>
      </c>
      <c r="C300" s="144">
        <v>205</v>
      </c>
      <c r="D300" s="140" t="s">
        <v>765</v>
      </c>
      <c r="E300" s="143">
        <v>250</v>
      </c>
    </row>
    <row r="301" spans="1:6" x14ac:dyDescent="0.25">
      <c r="A301" s="139" t="s">
        <v>1380</v>
      </c>
      <c r="B301" s="140" t="s">
        <v>38</v>
      </c>
      <c r="C301" s="144">
        <v>210</v>
      </c>
      <c r="D301" s="140" t="s">
        <v>766</v>
      </c>
      <c r="E301" s="143">
        <v>700</v>
      </c>
    </row>
    <row r="302" spans="1:6" x14ac:dyDescent="0.25">
      <c r="A302" s="139" t="s">
        <v>1380</v>
      </c>
      <c r="B302" s="140" t="s">
        <v>38</v>
      </c>
      <c r="C302" s="144">
        <v>211</v>
      </c>
      <c r="D302" s="140" t="s">
        <v>767</v>
      </c>
      <c r="E302" s="143">
        <v>700</v>
      </c>
    </row>
    <row r="303" spans="1:6" x14ac:dyDescent="0.25">
      <c r="A303" s="139" t="s">
        <v>1380</v>
      </c>
      <c r="B303" s="140" t="s">
        <v>38</v>
      </c>
      <c r="C303" s="144">
        <v>212</v>
      </c>
      <c r="D303" s="140" t="s">
        <v>768</v>
      </c>
      <c r="E303" s="143">
        <v>700</v>
      </c>
    </row>
    <row r="304" spans="1:6" x14ac:dyDescent="0.25">
      <c r="A304" s="139" t="s">
        <v>1380</v>
      </c>
      <c r="B304" s="140" t="s">
        <v>38</v>
      </c>
      <c r="C304" s="144">
        <v>213</v>
      </c>
      <c r="D304" s="140" t="s">
        <v>769</v>
      </c>
      <c r="E304" s="143">
        <v>700</v>
      </c>
    </row>
    <row r="305" spans="1:5" x14ac:dyDescent="0.25">
      <c r="A305" s="139" t="s">
        <v>1380</v>
      </c>
      <c r="B305" s="140" t="s">
        <v>38</v>
      </c>
      <c r="C305" s="144">
        <v>214</v>
      </c>
      <c r="D305" s="140" t="s">
        <v>770</v>
      </c>
      <c r="E305" s="143">
        <v>700</v>
      </c>
    </row>
    <row r="306" spans="1:5" x14ac:dyDescent="0.25">
      <c r="A306" s="139" t="s">
        <v>1380</v>
      </c>
      <c r="B306" s="140" t="s">
        <v>39</v>
      </c>
      <c r="C306" s="144">
        <v>220</v>
      </c>
      <c r="D306" s="140" t="s">
        <v>771</v>
      </c>
      <c r="E306" s="143">
        <v>700</v>
      </c>
    </row>
    <row r="307" spans="1:5" x14ac:dyDescent="0.25">
      <c r="A307" s="139" t="s">
        <v>1380</v>
      </c>
      <c r="B307" s="140" t="s">
        <v>39</v>
      </c>
      <c r="C307" s="144">
        <v>221</v>
      </c>
      <c r="D307" s="140" t="s">
        <v>772</v>
      </c>
      <c r="E307" s="143">
        <v>700</v>
      </c>
    </row>
    <row r="308" spans="1:5" x14ac:dyDescent="0.25">
      <c r="A308" s="139" t="s">
        <v>1380</v>
      </c>
      <c r="B308" s="140" t="s">
        <v>39</v>
      </c>
      <c r="C308" s="144">
        <v>223</v>
      </c>
      <c r="D308" s="140" t="s">
        <v>773</v>
      </c>
      <c r="E308" s="143">
        <v>700</v>
      </c>
    </row>
    <row r="309" spans="1:5" x14ac:dyDescent="0.25">
      <c r="A309" s="139" t="s">
        <v>1380</v>
      </c>
      <c r="B309" s="140" t="s">
        <v>39</v>
      </c>
      <c r="C309" s="144">
        <v>224</v>
      </c>
      <c r="D309" s="140" t="s">
        <v>774</v>
      </c>
      <c r="E309" s="143">
        <v>700</v>
      </c>
    </row>
    <row r="310" spans="1:5" x14ac:dyDescent="0.25">
      <c r="A310" s="139" t="s">
        <v>1380</v>
      </c>
      <c r="B310" s="140" t="s">
        <v>40</v>
      </c>
      <c r="C310" s="144">
        <v>230</v>
      </c>
      <c r="D310" s="140" t="s">
        <v>775</v>
      </c>
      <c r="E310" s="143">
        <v>250</v>
      </c>
    </row>
    <row r="311" spans="1:5" x14ac:dyDescent="0.25">
      <c r="A311" s="139" t="s">
        <v>1380</v>
      </c>
      <c r="B311" s="140" t="s">
        <v>40</v>
      </c>
      <c r="C311" s="144">
        <v>231</v>
      </c>
      <c r="D311" s="140" t="s">
        <v>776</v>
      </c>
      <c r="E311" s="143">
        <v>250</v>
      </c>
    </row>
    <row r="312" spans="1:5" x14ac:dyDescent="0.25">
      <c r="A312" s="139" t="s">
        <v>1380</v>
      </c>
      <c r="B312" s="140" t="s">
        <v>40</v>
      </c>
      <c r="C312" s="144">
        <v>232</v>
      </c>
      <c r="D312" s="140" t="s">
        <v>777</v>
      </c>
      <c r="E312" s="143">
        <v>250</v>
      </c>
    </row>
    <row r="313" spans="1:5" x14ac:dyDescent="0.25">
      <c r="A313" s="139" t="s">
        <v>1380</v>
      </c>
      <c r="B313" s="140" t="s">
        <v>40</v>
      </c>
      <c r="C313" s="144">
        <v>233</v>
      </c>
      <c r="D313" s="140" t="s">
        <v>778</v>
      </c>
      <c r="E313" s="143">
        <v>250</v>
      </c>
    </row>
    <row r="314" spans="1:5" x14ac:dyDescent="0.25">
      <c r="A314" s="139" t="s">
        <v>1380</v>
      </c>
      <c r="B314" s="140" t="s">
        <v>41</v>
      </c>
      <c r="C314" s="144">
        <v>240</v>
      </c>
      <c r="D314" s="140" t="s">
        <v>779</v>
      </c>
      <c r="E314" s="143">
        <v>250</v>
      </c>
    </row>
    <row r="315" spans="1:5" x14ac:dyDescent="0.25">
      <c r="A315" s="139" t="s">
        <v>1380</v>
      </c>
      <c r="B315" s="140" t="s">
        <v>41</v>
      </c>
      <c r="C315" s="144">
        <v>241</v>
      </c>
      <c r="D315" s="140" t="s">
        <v>780</v>
      </c>
      <c r="E315" s="143">
        <v>250</v>
      </c>
    </row>
    <row r="316" spans="1:5" x14ac:dyDescent="0.25">
      <c r="A316" s="139" t="s">
        <v>1380</v>
      </c>
      <c r="B316" s="140" t="s">
        <v>41</v>
      </c>
      <c r="C316" s="144">
        <v>242</v>
      </c>
      <c r="D316" s="140" t="s">
        <v>781</v>
      </c>
      <c r="E316" s="143">
        <v>250</v>
      </c>
    </row>
    <row r="317" spans="1:5" x14ac:dyDescent="0.25">
      <c r="A317" s="139" t="s">
        <v>1380</v>
      </c>
      <c r="B317" s="140" t="s">
        <v>41</v>
      </c>
      <c r="C317" s="144">
        <v>243</v>
      </c>
      <c r="D317" s="140" t="s">
        <v>782</v>
      </c>
      <c r="E317" s="143">
        <v>250</v>
      </c>
    </row>
    <row r="318" spans="1:5" x14ac:dyDescent="0.25">
      <c r="A318" s="139" t="s">
        <v>1380</v>
      </c>
      <c r="B318" s="140" t="s">
        <v>41</v>
      </c>
      <c r="C318" s="144">
        <v>244</v>
      </c>
      <c r="D318" s="140" t="s">
        <v>783</v>
      </c>
      <c r="E318" s="143">
        <v>250</v>
      </c>
    </row>
    <row r="319" spans="1:5" x14ac:dyDescent="0.25">
      <c r="A319" s="139" t="s">
        <v>1380</v>
      </c>
      <c r="B319" s="140" t="s">
        <v>41</v>
      </c>
      <c r="C319" s="144">
        <v>245</v>
      </c>
      <c r="D319" s="140" t="s">
        <v>784</v>
      </c>
      <c r="E319" s="143">
        <v>250</v>
      </c>
    </row>
    <row r="320" spans="1:5" x14ac:dyDescent="0.25">
      <c r="A320" s="139" t="s">
        <v>1380</v>
      </c>
      <c r="B320" s="140" t="s">
        <v>41</v>
      </c>
      <c r="C320" s="144">
        <v>246</v>
      </c>
      <c r="D320" s="140" t="s">
        <v>785</v>
      </c>
      <c r="E320" s="143">
        <v>250</v>
      </c>
    </row>
    <row r="321" spans="1:5" x14ac:dyDescent="0.25">
      <c r="A321" s="139" t="s">
        <v>1380</v>
      </c>
      <c r="B321" s="140" t="s">
        <v>41</v>
      </c>
      <c r="C321" s="144">
        <v>248</v>
      </c>
      <c r="D321" s="140" t="s">
        <v>786</v>
      </c>
      <c r="E321" s="143">
        <v>250</v>
      </c>
    </row>
    <row r="322" spans="1:5" x14ac:dyDescent="0.25">
      <c r="A322" s="139" t="s">
        <v>1380</v>
      </c>
      <c r="B322" s="140" t="s">
        <v>42</v>
      </c>
      <c r="C322" s="144">
        <v>250</v>
      </c>
      <c r="D322" s="140" t="s">
        <v>787</v>
      </c>
      <c r="E322" s="143">
        <v>250</v>
      </c>
    </row>
    <row r="323" spans="1:5" x14ac:dyDescent="0.25">
      <c r="A323" s="139" t="s">
        <v>1380</v>
      </c>
      <c r="B323" s="140" t="s">
        <v>42</v>
      </c>
      <c r="C323" s="144">
        <v>251</v>
      </c>
      <c r="D323" s="140" t="s">
        <v>788</v>
      </c>
      <c r="E323" s="143">
        <v>250</v>
      </c>
    </row>
    <row r="324" spans="1:5" x14ac:dyDescent="0.25">
      <c r="A324" s="139" t="s">
        <v>1380</v>
      </c>
      <c r="B324" s="140" t="s">
        <v>42</v>
      </c>
      <c r="C324" s="144">
        <v>252</v>
      </c>
      <c r="D324" s="140" t="s">
        <v>789</v>
      </c>
      <c r="E324" s="143">
        <v>250</v>
      </c>
    </row>
    <row r="325" spans="1:5" x14ac:dyDescent="0.25">
      <c r="A325" s="139" t="s">
        <v>1380</v>
      </c>
      <c r="B325" s="140" t="s">
        <v>43</v>
      </c>
      <c r="C325" s="144">
        <v>260</v>
      </c>
      <c r="D325" s="140" t="s">
        <v>790</v>
      </c>
      <c r="E325" s="143">
        <v>250</v>
      </c>
    </row>
    <row r="326" spans="1:5" x14ac:dyDescent="0.25">
      <c r="A326" s="139" t="s">
        <v>1380</v>
      </c>
      <c r="B326" s="140" t="s">
        <v>43</v>
      </c>
      <c r="C326" s="144">
        <v>261</v>
      </c>
      <c r="D326" s="140" t="s">
        <v>791</v>
      </c>
      <c r="E326" s="143">
        <v>250</v>
      </c>
    </row>
    <row r="327" spans="1:5" x14ac:dyDescent="0.25">
      <c r="A327" s="139" t="s">
        <v>1380</v>
      </c>
      <c r="B327" s="140" t="s">
        <v>43</v>
      </c>
      <c r="C327" s="144">
        <v>262</v>
      </c>
      <c r="D327" s="140" t="s">
        <v>792</v>
      </c>
      <c r="E327" s="143">
        <v>250</v>
      </c>
    </row>
    <row r="328" spans="1:5" x14ac:dyDescent="0.25">
      <c r="A328" s="139" t="s">
        <v>1380</v>
      </c>
      <c r="B328" s="140" t="s">
        <v>44</v>
      </c>
      <c r="C328" s="144">
        <v>270</v>
      </c>
      <c r="D328" s="140" t="s">
        <v>793</v>
      </c>
      <c r="E328" s="143">
        <v>250</v>
      </c>
    </row>
    <row r="329" spans="1:5" x14ac:dyDescent="0.25">
      <c r="A329" s="139" t="s">
        <v>1380</v>
      </c>
      <c r="B329" s="140" t="s">
        <v>44</v>
      </c>
      <c r="C329" s="144">
        <v>271</v>
      </c>
      <c r="D329" s="140" t="s">
        <v>794</v>
      </c>
      <c r="E329" s="143">
        <v>250</v>
      </c>
    </row>
    <row r="330" spans="1:5" x14ac:dyDescent="0.25">
      <c r="A330" s="139" t="s">
        <v>1380</v>
      </c>
      <c r="B330" s="140" t="s">
        <v>44</v>
      </c>
      <c r="C330" s="144">
        <v>272</v>
      </c>
      <c r="D330" s="140" t="s">
        <v>795</v>
      </c>
      <c r="E330" s="143">
        <v>250</v>
      </c>
    </row>
    <row r="331" spans="1:5" x14ac:dyDescent="0.25">
      <c r="A331" s="139" t="s">
        <v>1380</v>
      </c>
      <c r="B331" s="140" t="s">
        <v>45</v>
      </c>
      <c r="C331" s="144">
        <v>280</v>
      </c>
      <c r="D331" s="140" t="s">
        <v>796</v>
      </c>
      <c r="E331" s="143">
        <v>250</v>
      </c>
    </row>
    <row r="332" spans="1:5" x14ac:dyDescent="0.25">
      <c r="A332" s="139" t="s">
        <v>1380</v>
      </c>
      <c r="B332" s="140" t="s">
        <v>45</v>
      </c>
      <c r="C332" s="144">
        <v>281</v>
      </c>
      <c r="D332" s="140" t="s">
        <v>797</v>
      </c>
      <c r="E332" s="143">
        <v>250</v>
      </c>
    </row>
    <row r="333" spans="1:5" x14ac:dyDescent="0.25">
      <c r="A333" s="139" t="s">
        <v>1380</v>
      </c>
      <c r="B333" s="140" t="s">
        <v>45</v>
      </c>
      <c r="C333" s="144">
        <v>282</v>
      </c>
      <c r="D333" s="140" t="s">
        <v>798</v>
      </c>
      <c r="E333" s="143">
        <v>250</v>
      </c>
    </row>
    <row r="334" spans="1:5" x14ac:dyDescent="0.25">
      <c r="A334" s="139" t="s">
        <v>1380</v>
      </c>
      <c r="B334" s="140" t="s">
        <v>45</v>
      </c>
      <c r="C334" s="144">
        <v>283</v>
      </c>
      <c r="D334" s="140" t="s">
        <v>799</v>
      </c>
      <c r="E334" s="143">
        <v>250</v>
      </c>
    </row>
    <row r="335" spans="1:5" x14ac:dyDescent="0.25">
      <c r="A335" s="139" t="s">
        <v>1380</v>
      </c>
      <c r="B335" s="140" t="s">
        <v>45</v>
      </c>
      <c r="C335" s="144">
        <v>284</v>
      </c>
      <c r="D335" s="140" t="s">
        <v>800</v>
      </c>
      <c r="E335" s="143">
        <v>250</v>
      </c>
    </row>
    <row r="336" spans="1:5" x14ac:dyDescent="0.25">
      <c r="A336" s="139" t="s">
        <v>1380</v>
      </c>
      <c r="B336" s="140" t="s">
        <v>45</v>
      </c>
      <c r="C336" s="144">
        <v>285</v>
      </c>
      <c r="D336" s="140" t="s">
        <v>801</v>
      </c>
      <c r="E336" s="143">
        <v>250</v>
      </c>
    </row>
    <row r="337" spans="1:5" x14ac:dyDescent="0.25">
      <c r="A337" s="139" t="s">
        <v>1380</v>
      </c>
      <c r="B337" s="140" t="s">
        <v>46</v>
      </c>
      <c r="C337" s="144">
        <v>290</v>
      </c>
      <c r="D337" s="140" t="s">
        <v>802</v>
      </c>
      <c r="E337" s="143">
        <v>500</v>
      </c>
    </row>
    <row r="338" spans="1:5" x14ac:dyDescent="0.25">
      <c r="A338" s="139" t="s">
        <v>1380</v>
      </c>
      <c r="B338" s="140" t="s">
        <v>46</v>
      </c>
      <c r="C338" s="144">
        <v>291</v>
      </c>
      <c r="D338" s="140" t="s">
        <v>803</v>
      </c>
      <c r="E338" s="143">
        <v>500</v>
      </c>
    </row>
    <row r="339" spans="1:5" x14ac:dyDescent="0.25">
      <c r="A339" s="139" t="s">
        <v>1380</v>
      </c>
      <c r="B339" s="140" t="s">
        <v>46</v>
      </c>
      <c r="C339" s="144">
        <v>292</v>
      </c>
      <c r="D339" s="140" t="s">
        <v>804</v>
      </c>
      <c r="E339" s="143">
        <v>500</v>
      </c>
    </row>
    <row r="340" spans="1:5" x14ac:dyDescent="0.25">
      <c r="A340" s="139" t="s">
        <v>1380</v>
      </c>
      <c r="B340" s="140" t="s">
        <v>46</v>
      </c>
      <c r="C340" s="144">
        <v>293</v>
      </c>
      <c r="D340" s="140" t="s">
        <v>805</v>
      </c>
      <c r="E340" s="143">
        <v>500</v>
      </c>
    </row>
    <row r="341" spans="1:5" x14ac:dyDescent="0.25">
      <c r="A341" s="139" t="s">
        <v>1380</v>
      </c>
      <c r="B341" s="140" t="s">
        <v>46</v>
      </c>
      <c r="C341" s="144">
        <v>294</v>
      </c>
      <c r="D341" s="140" t="s">
        <v>806</v>
      </c>
      <c r="E341" s="143">
        <v>500</v>
      </c>
    </row>
    <row r="342" spans="1:5" x14ac:dyDescent="0.25">
      <c r="A342" s="139" t="s">
        <v>1381</v>
      </c>
      <c r="B342" s="140" t="s">
        <v>59</v>
      </c>
      <c r="C342" s="144" t="s">
        <v>807</v>
      </c>
      <c r="D342" s="140" t="s">
        <v>808</v>
      </c>
      <c r="E342" s="143">
        <v>1200</v>
      </c>
    </row>
    <row r="343" spans="1:5" x14ac:dyDescent="0.25">
      <c r="A343" s="139" t="s">
        <v>1381</v>
      </c>
      <c r="B343" s="140" t="s">
        <v>59</v>
      </c>
      <c r="C343" s="144" t="s">
        <v>809</v>
      </c>
      <c r="D343" s="140" t="s">
        <v>810</v>
      </c>
      <c r="E343" s="143">
        <v>1200</v>
      </c>
    </row>
    <row r="344" spans="1:5" x14ac:dyDescent="0.25">
      <c r="A344" s="139" t="s">
        <v>1381</v>
      </c>
      <c r="B344" s="140" t="s">
        <v>59</v>
      </c>
      <c r="C344" s="144">
        <v>300</v>
      </c>
      <c r="D344" s="140" t="s">
        <v>811</v>
      </c>
      <c r="E344" s="143">
        <v>1200</v>
      </c>
    </row>
    <row r="345" spans="1:5" x14ac:dyDescent="0.25">
      <c r="A345" s="139" t="s">
        <v>1381</v>
      </c>
      <c r="B345" s="140" t="s">
        <v>59</v>
      </c>
      <c r="C345" s="144">
        <v>301</v>
      </c>
      <c r="D345" s="140" t="s">
        <v>812</v>
      </c>
      <c r="E345" s="143">
        <v>1200</v>
      </c>
    </row>
    <row r="346" spans="1:5" x14ac:dyDescent="0.25">
      <c r="A346" s="139" t="s">
        <v>1381</v>
      </c>
      <c r="B346" s="140" t="s">
        <v>59</v>
      </c>
      <c r="C346" s="144">
        <v>302</v>
      </c>
      <c r="D346" s="140" t="s">
        <v>813</v>
      </c>
      <c r="E346" s="143">
        <v>1200</v>
      </c>
    </row>
    <row r="347" spans="1:5" x14ac:dyDescent="0.25">
      <c r="A347" s="139" t="s">
        <v>1381</v>
      </c>
      <c r="B347" s="140" t="s">
        <v>59</v>
      </c>
      <c r="C347" s="144">
        <v>303</v>
      </c>
      <c r="D347" s="140" t="s">
        <v>814</v>
      </c>
      <c r="E347" s="143">
        <v>1200</v>
      </c>
    </row>
    <row r="348" spans="1:5" x14ac:dyDescent="0.25">
      <c r="A348" s="139" t="s">
        <v>1381</v>
      </c>
      <c r="B348" s="140" t="s">
        <v>59</v>
      </c>
      <c r="C348" s="144">
        <v>304</v>
      </c>
      <c r="D348" s="140" t="s">
        <v>815</v>
      </c>
      <c r="E348" s="143">
        <v>1200</v>
      </c>
    </row>
    <row r="349" spans="1:5" x14ac:dyDescent="0.25">
      <c r="A349" s="139" t="s">
        <v>1381</v>
      </c>
      <c r="B349" s="140" t="s">
        <v>59</v>
      </c>
      <c r="C349" s="144">
        <v>305</v>
      </c>
      <c r="D349" s="140" t="s">
        <v>816</v>
      </c>
      <c r="E349" s="143">
        <v>1200</v>
      </c>
    </row>
    <row r="350" spans="1:5" x14ac:dyDescent="0.25">
      <c r="A350" s="139" t="s">
        <v>1381</v>
      </c>
      <c r="B350" s="140" t="s">
        <v>59</v>
      </c>
      <c r="C350" s="144">
        <v>306</v>
      </c>
      <c r="D350" s="140" t="s">
        <v>817</v>
      </c>
      <c r="E350" s="143">
        <v>1200</v>
      </c>
    </row>
    <row r="351" spans="1:5" x14ac:dyDescent="0.25">
      <c r="A351" s="139" t="s">
        <v>1381</v>
      </c>
      <c r="B351" s="140" t="s">
        <v>59</v>
      </c>
      <c r="C351" s="144">
        <v>307</v>
      </c>
      <c r="D351" s="140" t="s">
        <v>818</v>
      </c>
      <c r="E351" s="143">
        <v>1200</v>
      </c>
    </row>
    <row r="352" spans="1:5" x14ac:dyDescent="0.25">
      <c r="A352" s="139" t="s">
        <v>1381</v>
      </c>
      <c r="B352" s="140" t="s">
        <v>59</v>
      </c>
      <c r="C352" s="144">
        <v>308</v>
      </c>
      <c r="D352" s="140" t="s">
        <v>819</v>
      </c>
      <c r="E352" s="143">
        <v>1200</v>
      </c>
    </row>
    <row r="353" spans="1:5" x14ac:dyDescent="0.25">
      <c r="A353" s="139" t="s">
        <v>1381</v>
      </c>
      <c r="B353" s="140" t="s">
        <v>60</v>
      </c>
      <c r="C353" s="144">
        <v>310</v>
      </c>
      <c r="D353" s="140" t="s">
        <v>820</v>
      </c>
      <c r="E353" s="143">
        <v>3200</v>
      </c>
    </row>
    <row r="354" spans="1:5" x14ac:dyDescent="0.25">
      <c r="A354" s="139" t="s">
        <v>1381</v>
      </c>
      <c r="B354" s="140" t="s">
        <v>60</v>
      </c>
      <c r="C354" s="144">
        <v>311</v>
      </c>
      <c r="D354" s="140" t="s">
        <v>821</v>
      </c>
      <c r="E354" s="143">
        <v>3200</v>
      </c>
    </row>
    <row r="355" spans="1:5" x14ac:dyDescent="0.25">
      <c r="A355" s="139" t="s">
        <v>1381</v>
      </c>
      <c r="B355" s="140" t="s">
        <v>60</v>
      </c>
      <c r="C355" s="144">
        <v>312</v>
      </c>
      <c r="D355" s="140" t="s">
        <v>822</v>
      </c>
      <c r="E355" s="143">
        <v>3200</v>
      </c>
    </row>
    <row r="356" spans="1:5" x14ac:dyDescent="0.25">
      <c r="A356" s="139" t="s">
        <v>1381</v>
      </c>
      <c r="B356" s="140" t="s">
        <v>60</v>
      </c>
      <c r="C356" s="144">
        <v>313</v>
      </c>
      <c r="D356" s="140" t="s">
        <v>823</v>
      </c>
      <c r="E356" s="143">
        <v>3200</v>
      </c>
    </row>
    <row r="357" spans="1:5" x14ac:dyDescent="0.25">
      <c r="A357" s="139" t="s">
        <v>1381</v>
      </c>
      <c r="B357" s="140" t="s">
        <v>60</v>
      </c>
      <c r="C357" s="144">
        <v>314</v>
      </c>
      <c r="D357" s="140" t="s">
        <v>824</v>
      </c>
      <c r="E357" s="143">
        <v>3200</v>
      </c>
    </row>
    <row r="358" spans="1:5" x14ac:dyDescent="0.25">
      <c r="A358" s="139" t="s">
        <v>1381</v>
      </c>
      <c r="B358" s="140" t="s">
        <v>60</v>
      </c>
      <c r="C358" s="144">
        <v>315</v>
      </c>
      <c r="D358" s="140" t="s">
        <v>825</v>
      </c>
      <c r="E358" s="143">
        <v>3200</v>
      </c>
    </row>
    <row r="359" spans="1:5" x14ac:dyDescent="0.25">
      <c r="A359" s="139" t="s">
        <v>1381</v>
      </c>
      <c r="B359" s="140" t="s">
        <v>60</v>
      </c>
      <c r="C359" s="144">
        <v>316</v>
      </c>
      <c r="D359" s="140" t="s">
        <v>826</v>
      </c>
      <c r="E359" s="143">
        <v>3200</v>
      </c>
    </row>
    <row r="360" spans="1:5" x14ac:dyDescent="0.25">
      <c r="A360" s="139" t="s">
        <v>1381</v>
      </c>
      <c r="B360" s="140" t="s">
        <v>61</v>
      </c>
      <c r="C360" s="144">
        <v>320</v>
      </c>
      <c r="D360" s="140" t="s">
        <v>827</v>
      </c>
      <c r="E360" s="143">
        <v>3200</v>
      </c>
    </row>
    <row r="361" spans="1:5" x14ac:dyDescent="0.25">
      <c r="A361" s="139" t="s">
        <v>1381</v>
      </c>
      <c r="B361" s="140" t="s">
        <v>61</v>
      </c>
      <c r="C361" s="144">
        <v>321</v>
      </c>
      <c r="D361" s="140" t="s">
        <v>828</v>
      </c>
      <c r="E361" s="143">
        <v>3200</v>
      </c>
    </row>
    <row r="362" spans="1:5" x14ac:dyDescent="0.25">
      <c r="A362" s="139" t="s">
        <v>1381</v>
      </c>
      <c r="B362" s="140" t="s">
        <v>61</v>
      </c>
      <c r="C362" s="144">
        <v>322</v>
      </c>
      <c r="D362" s="140" t="s">
        <v>829</v>
      </c>
      <c r="E362" s="143">
        <v>3200</v>
      </c>
    </row>
    <row r="363" spans="1:5" x14ac:dyDescent="0.25">
      <c r="A363" s="139" t="s">
        <v>1381</v>
      </c>
      <c r="B363" s="140" t="s">
        <v>61</v>
      </c>
      <c r="C363" s="144">
        <v>323</v>
      </c>
      <c r="D363" s="140" t="s">
        <v>830</v>
      </c>
      <c r="E363" s="143">
        <v>3200</v>
      </c>
    </row>
    <row r="364" spans="1:5" x14ac:dyDescent="0.25">
      <c r="A364" s="139" t="s">
        <v>1381</v>
      </c>
      <c r="B364" s="140" t="s">
        <v>61</v>
      </c>
      <c r="C364" s="144">
        <v>324</v>
      </c>
      <c r="D364" s="140" t="s">
        <v>831</v>
      </c>
      <c r="E364" s="143">
        <v>3200</v>
      </c>
    </row>
    <row r="365" spans="1:5" x14ac:dyDescent="0.25">
      <c r="A365" s="139" t="s">
        <v>1381</v>
      </c>
      <c r="B365" s="140" t="s">
        <v>61</v>
      </c>
      <c r="C365" s="144">
        <v>325</v>
      </c>
      <c r="D365" s="140" t="s">
        <v>832</v>
      </c>
      <c r="E365" s="143">
        <v>3200</v>
      </c>
    </row>
    <row r="366" spans="1:5" x14ac:dyDescent="0.25">
      <c r="A366" s="139" t="s">
        <v>1381</v>
      </c>
      <c r="B366" s="140" t="s">
        <v>61</v>
      </c>
      <c r="C366" s="144">
        <v>326</v>
      </c>
      <c r="D366" s="140" t="s">
        <v>833</v>
      </c>
      <c r="E366" s="143">
        <v>3200</v>
      </c>
    </row>
    <row r="367" spans="1:5" x14ac:dyDescent="0.25">
      <c r="A367" s="139" t="s">
        <v>1381</v>
      </c>
      <c r="B367" s="140" t="s">
        <v>61</v>
      </c>
      <c r="C367" s="144">
        <v>327</v>
      </c>
      <c r="D367" s="140" t="s">
        <v>834</v>
      </c>
      <c r="E367" s="143">
        <v>3200</v>
      </c>
    </row>
    <row r="368" spans="1:5" x14ac:dyDescent="0.25">
      <c r="A368" s="139" t="s">
        <v>1381</v>
      </c>
      <c r="B368" s="140" t="s">
        <v>61</v>
      </c>
      <c r="C368" s="144">
        <v>328</v>
      </c>
      <c r="D368" s="140" t="s">
        <v>835</v>
      </c>
      <c r="E368" s="143">
        <v>1800</v>
      </c>
    </row>
    <row r="369" spans="1:5" x14ac:dyDescent="0.25">
      <c r="A369" s="139" t="s">
        <v>1381</v>
      </c>
      <c r="B369" s="140" t="s">
        <v>62</v>
      </c>
      <c r="C369" s="144">
        <v>330</v>
      </c>
      <c r="D369" s="140" t="s">
        <v>836</v>
      </c>
      <c r="E369" s="143">
        <v>1800</v>
      </c>
    </row>
    <row r="370" spans="1:5" x14ac:dyDescent="0.25">
      <c r="A370" s="139" t="s">
        <v>1381</v>
      </c>
      <c r="B370" s="140" t="s">
        <v>62</v>
      </c>
      <c r="C370" s="144">
        <v>331</v>
      </c>
      <c r="D370" s="140" t="s">
        <v>837</v>
      </c>
      <c r="E370" s="143">
        <v>1800</v>
      </c>
    </row>
    <row r="371" spans="1:5" x14ac:dyDescent="0.25">
      <c r="A371" s="139" t="s">
        <v>1381</v>
      </c>
      <c r="B371" s="140" t="s">
        <v>62</v>
      </c>
      <c r="C371" s="144">
        <v>332</v>
      </c>
      <c r="D371" s="140" t="s">
        <v>838</v>
      </c>
      <c r="E371" s="143">
        <v>1800</v>
      </c>
    </row>
    <row r="372" spans="1:5" x14ac:dyDescent="0.25">
      <c r="A372" s="139" t="s">
        <v>1384</v>
      </c>
      <c r="B372" s="140" t="s">
        <v>63</v>
      </c>
      <c r="C372" s="144">
        <v>400</v>
      </c>
      <c r="D372" s="140" t="s">
        <v>839</v>
      </c>
      <c r="E372" s="143">
        <v>600</v>
      </c>
    </row>
    <row r="373" spans="1:5" x14ac:dyDescent="0.25">
      <c r="A373" s="139" t="s">
        <v>1384</v>
      </c>
      <c r="B373" s="140" t="s">
        <v>63</v>
      </c>
      <c r="C373" s="144">
        <v>401</v>
      </c>
      <c r="D373" s="140" t="s">
        <v>840</v>
      </c>
      <c r="E373" s="143">
        <v>1000</v>
      </c>
    </row>
    <row r="374" spans="1:5" x14ac:dyDescent="0.25">
      <c r="A374" s="139" t="s">
        <v>1384</v>
      </c>
      <c r="B374" s="140" t="s">
        <v>63</v>
      </c>
      <c r="C374" s="144">
        <v>402</v>
      </c>
      <c r="D374" s="140" t="s">
        <v>841</v>
      </c>
      <c r="E374" s="143">
        <v>0</v>
      </c>
    </row>
    <row r="375" spans="1:5" x14ac:dyDescent="0.25">
      <c r="A375" s="139" t="s">
        <v>1384</v>
      </c>
      <c r="B375" s="140" t="s">
        <v>63</v>
      </c>
      <c r="C375" s="144">
        <v>403</v>
      </c>
      <c r="D375" s="140" t="s">
        <v>842</v>
      </c>
      <c r="E375" s="143">
        <v>400</v>
      </c>
    </row>
    <row r="376" spans="1:5" x14ac:dyDescent="0.25">
      <c r="A376" s="139" t="s">
        <v>1384</v>
      </c>
      <c r="B376" s="140" t="s">
        <v>63</v>
      </c>
      <c r="C376" s="144">
        <v>404</v>
      </c>
      <c r="D376" s="140" t="s">
        <v>843</v>
      </c>
      <c r="E376" s="143">
        <v>200</v>
      </c>
    </row>
    <row r="377" spans="1:5" x14ac:dyDescent="0.25">
      <c r="A377" s="139" t="s">
        <v>1384</v>
      </c>
      <c r="B377" s="140" t="s">
        <v>63</v>
      </c>
      <c r="C377" s="144">
        <v>405</v>
      </c>
      <c r="D377" s="140" t="s">
        <v>844</v>
      </c>
      <c r="E377" s="143">
        <v>400</v>
      </c>
    </row>
    <row r="378" spans="1:5" x14ac:dyDescent="0.25">
      <c r="A378" s="139" t="s">
        <v>1384</v>
      </c>
      <c r="B378" s="140" t="s">
        <v>63</v>
      </c>
      <c r="C378" s="144">
        <v>406</v>
      </c>
      <c r="D378" s="140" t="s">
        <v>845</v>
      </c>
      <c r="E378" s="143">
        <v>200</v>
      </c>
    </row>
    <row r="379" spans="1:5" x14ac:dyDescent="0.25">
      <c r="A379" s="139" t="s">
        <v>1384</v>
      </c>
      <c r="B379" s="140" t="s">
        <v>63</v>
      </c>
      <c r="C379" s="144">
        <v>407</v>
      </c>
      <c r="D379" s="140" t="s">
        <v>846</v>
      </c>
      <c r="E379" s="143">
        <v>200</v>
      </c>
    </row>
    <row r="380" spans="1:5" x14ac:dyDescent="0.25">
      <c r="A380" s="139" t="s">
        <v>1384</v>
      </c>
      <c r="B380" s="140" t="s">
        <v>63</v>
      </c>
      <c r="C380" s="144">
        <v>408</v>
      </c>
      <c r="D380" s="140" t="s">
        <v>847</v>
      </c>
      <c r="E380" s="143">
        <v>0</v>
      </c>
    </row>
    <row r="381" spans="1:5" x14ac:dyDescent="0.25">
      <c r="A381" s="139" t="s">
        <v>1384</v>
      </c>
      <c r="B381" s="140" t="s">
        <v>63</v>
      </c>
      <c r="C381" s="144">
        <v>409</v>
      </c>
      <c r="D381" s="140" t="s">
        <v>848</v>
      </c>
      <c r="E381" s="143">
        <v>0</v>
      </c>
    </row>
    <row r="382" spans="1:5" x14ac:dyDescent="0.25">
      <c r="A382" s="139" t="s">
        <v>1384</v>
      </c>
      <c r="B382" s="140" t="s">
        <v>64</v>
      </c>
      <c r="C382" s="144">
        <v>410</v>
      </c>
      <c r="D382" s="140" t="s">
        <v>849</v>
      </c>
      <c r="E382" s="143">
        <v>600</v>
      </c>
    </row>
    <row r="383" spans="1:5" x14ac:dyDescent="0.25">
      <c r="A383" s="139" t="s">
        <v>1384</v>
      </c>
      <c r="B383" s="140" t="s">
        <v>64</v>
      </c>
      <c r="C383" s="144">
        <v>411</v>
      </c>
      <c r="D383" s="140" t="s">
        <v>850</v>
      </c>
      <c r="E383" s="143">
        <v>800</v>
      </c>
    </row>
    <row r="384" spans="1:5" x14ac:dyDescent="0.25">
      <c r="A384" s="139" t="s">
        <v>1384</v>
      </c>
      <c r="B384" s="140" t="s">
        <v>65</v>
      </c>
      <c r="C384" s="144" t="s">
        <v>851</v>
      </c>
      <c r="D384" s="140" t="s">
        <v>852</v>
      </c>
      <c r="E384" s="143">
        <v>400</v>
      </c>
    </row>
    <row r="385" spans="1:5" x14ac:dyDescent="0.25">
      <c r="A385" s="139" t="s">
        <v>1384</v>
      </c>
      <c r="B385" s="140" t="s">
        <v>65</v>
      </c>
      <c r="C385" s="144" t="s">
        <v>853</v>
      </c>
      <c r="D385" s="140" t="s">
        <v>854</v>
      </c>
      <c r="E385" s="143">
        <v>0</v>
      </c>
    </row>
    <row r="386" spans="1:5" x14ac:dyDescent="0.25">
      <c r="A386" s="139" t="s">
        <v>1384</v>
      </c>
      <c r="B386" s="140" t="s">
        <v>65</v>
      </c>
      <c r="C386" s="144">
        <v>420</v>
      </c>
      <c r="D386" s="140" t="s">
        <v>855</v>
      </c>
      <c r="E386" s="143">
        <v>200</v>
      </c>
    </row>
    <row r="387" spans="1:5" x14ac:dyDescent="0.25">
      <c r="A387" s="139" t="s">
        <v>1384</v>
      </c>
      <c r="B387" s="140" t="s">
        <v>65</v>
      </c>
      <c r="C387" s="144">
        <v>421</v>
      </c>
      <c r="D387" s="140" t="s">
        <v>856</v>
      </c>
      <c r="E387" s="143">
        <v>0</v>
      </c>
    </row>
    <row r="388" spans="1:5" x14ac:dyDescent="0.25">
      <c r="A388" s="139" t="s">
        <v>1384</v>
      </c>
      <c r="B388" s="140" t="s">
        <v>65</v>
      </c>
      <c r="C388" s="144">
        <v>422</v>
      </c>
      <c r="D388" s="140" t="s">
        <v>857</v>
      </c>
      <c r="E388" s="143">
        <v>400</v>
      </c>
    </row>
    <row r="389" spans="1:5" x14ac:dyDescent="0.25">
      <c r="A389" s="139" t="s">
        <v>1384</v>
      </c>
      <c r="B389" s="140" t="s">
        <v>65</v>
      </c>
      <c r="C389" s="144">
        <v>423</v>
      </c>
      <c r="D389" s="140" t="s">
        <v>858</v>
      </c>
      <c r="E389" s="143">
        <v>400</v>
      </c>
    </row>
    <row r="390" spans="1:5" x14ac:dyDescent="0.25">
      <c r="A390" s="139" t="s">
        <v>1384</v>
      </c>
      <c r="B390" s="140" t="s">
        <v>65</v>
      </c>
      <c r="C390" s="144">
        <v>424</v>
      </c>
      <c r="D390" s="140" t="s">
        <v>859</v>
      </c>
      <c r="E390" s="143">
        <v>200</v>
      </c>
    </row>
    <row r="391" spans="1:5" x14ac:dyDescent="0.25">
      <c r="A391" s="139" t="s">
        <v>1384</v>
      </c>
      <c r="B391" s="140" t="s">
        <v>65</v>
      </c>
      <c r="C391" s="144">
        <v>425</v>
      </c>
      <c r="D391" s="140" t="s">
        <v>860</v>
      </c>
      <c r="E391" s="143">
        <v>400</v>
      </c>
    </row>
    <row r="392" spans="1:5" x14ac:dyDescent="0.25">
      <c r="A392" s="139" t="s">
        <v>1384</v>
      </c>
      <c r="B392" s="140" t="s">
        <v>65</v>
      </c>
      <c r="C392" s="144">
        <v>426</v>
      </c>
      <c r="D392" s="140" t="s">
        <v>861</v>
      </c>
      <c r="E392" s="143">
        <v>200</v>
      </c>
    </row>
    <row r="393" spans="1:5" x14ac:dyDescent="0.25">
      <c r="A393" s="139" t="s">
        <v>1384</v>
      </c>
      <c r="B393" s="140" t="s">
        <v>65</v>
      </c>
      <c r="C393" s="144">
        <v>427</v>
      </c>
      <c r="D393" s="140" t="s">
        <v>862</v>
      </c>
      <c r="E393" s="143">
        <v>200</v>
      </c>
    </row>
    <row r="394" spans="1:5" x14ac:dyDescent="0.25">
      <c r="A394" s="139" t="s">
        <v>1384</v>
      </c>
      <c r="B394" s="140" t="s">
        <v>65</v>
      </c>
      <c r="C394" s="144">
        <v>428</v>
      </c>
      <c r="D394" s="140" t="s">
        <v>863</v>
      </c>
      <c r="E394" s="143">
        <v>600</v>
      </c>
    </row>
    <row r="395" spans="1:5" x14ac:dyDescent="0.25">
      <c r="A395" s="139" t="s">
        <v>1384</v>
      </c>
      <c r="B395" s="140" t="s">
        <v>65</v>
      </c>
      <c r="C395" s="144">
        <v>429</v>
      </c>
      <c r="D395" s="140" t="s">
        <v>864</v>
      </c>
      <c r="E395" s="143">
        <v>400</v>
      </c>
    </row>
    <row r="396" spans="1:5" x14ac:dyDescent="0.25">
      <c r="A396" s="139" t="s">
        <v>1382</v>
      </c>
      <c r="B396" s="140" t="s">
        <v>66</v>
      </c>
      <c r="C396" s="144" t="s">
        <v>865</v>
      </c>
      <c r="D396" s="140" t="s">
        <v>866</v>
      </c>
      <c r="E396" s="143">
        <v>0</v>
      </c>
    </row>
    <row r="397" spans="1:5" x14ac:dyDescent="0.25">
      <c r="A397" s="139" t="s">
        <v>1382</v>
      </c>
      <c r="B397" s="140" t="s">
        <v>66</v>
      </c>
      <c r="C397" s="144" t="s">
        <v>867</v>
      </c>
      <c r="D397" s="140" t="s">
        <v>868</v>
      </c>
      <c r="E397" s="143">
        <v>0</v>
      </c>
    </row>
    <row r="398" spans="1:5" x14ac:dyDescent="0.25">
      <c r="A398" s="139" t="s">
        <v>1382</v>
      </c>
      <c r="B398" s="140" t="s">
        <v>66</v>
      </c>
      <c r="C398" s="144" t="s">
        <v>869</v>
      </c>
      <c r="D398" s="140" t="s">
        <v>870</v>
      </c>
      <c r="E398" s="143">
        <v>0</v>
      </c>
    </row>
    <row r="399" spans="1:5" x14ac:dyDescent="0.25">
      <c r="A399" s="139" t="s">
        <v>1382</v>
      </c>
      <c r="B399" s="140" t="s">
        <v>66</v>
      </c>
      <c r="C399" s="144" t="s">
        <v>871</v>
      </c>
      <c r="D399" s="140" t="s">
        <v>872</v>
      </c>
      <c r="E399" s="143">
        <v>0</v>
      </c>
    </row>
    <row r="400" spans="1:5" x14ac:dyDescent="0.25">
      <c r="A400" s="139" t="s">
        <v>1382</v>
      </c>
      <c r="B400" s="140" t="s">
        <v>66</v>
      </c>
      <c r="C400" s="144" t="s">
        <v>873</v>
      </c>
      <c r="D400" s="140" t="s">
        <v>874</v>
      </c>
      <c r="E400" s="143">
        <v>0</v>
      </c>
    </row>
    <row r="401" spans="1:5" x14ac:dyDescent="0.25">
      <c r="A401" s="139" t="s">
        <v>1382</v>
      </c>
      <c r="B401" s="140" t="s">
        <v>66</v>
      </c>
      <c r="C401" s="144" t="s">
        <v>875</v>
      </c>
      <c r="D401" s="140" t="s">
        <v>876</v>
      </c>
      <c r="E401" s="143">
        <v>1100</v>
      </c>
    </row>
    <row r="402" spans="1:5" x14ac:dyDescent="0.25">
      <c r="A402" s="139" t="s">
        <v>1382</v>
      </c>
      <c r="B402" s="140" t="s">
        <v>66</v>
      </c>
      <c r="C402" s="144" t="s">
        <v>877</v>
      </c>
      <c r="D402" s="140" t="s">
        <v>878</v>
      </c>
      <c r="E402" s="143">
        <v>0</v>
      </c>
    </row>
    <row r="403" spans="1:5" x14ac:dyDescent="0.25">
      <c r="A403" s="139" t="s">
        <v>1382</v>
      </c>
      <c r="B403" s="140" t="s">
        <v>66</v>
      </c>
      <c r="C403" s="144" t="s">
        <v>879</v>
      </c>
      <c r="D403" s="140" t="s">
        <v>880</v>
      </c>
      <c r="E403" s="143">
        <v>0</v>
      </c>
    </row>
    <row r="404" spans="1:5" x14ac:dyDescent="0.25">
      <c r="A404" s="139" t="s">
        <v>1382</v>
      </c>
      <c r="B404" s="140" t="s">
        <v>66</v>
      </c>
      <c r="C404" s="144">
        <v>430</v>
      </c>
      <c r="D404" s="140" t="s">
        <v>881</v>
      </c>
      <c r="E404" s="143">
        <v>1100</v>
      </c>
    </row>
    <row r="405" spans="1:5" x14ac:dyDescent="0.25">
      <c r="A405" s="139" t="s">
        <v>1382</v>
      </c>
      <c r="B405" s="140" t="s">
        <v>66</v>
      </c>
      <c r="C405" s="144">
        <v>431</v>
      </c>
      <c r="D405" s="140" t="s">
        <v>882</v>
      </c>
      <c r="E405" s="143">
        <v>0</v>
      </c>
    </row>
    <row r="406" spans="1:5" x14ac:dyDescent="0.25">
      <c r="A406" s="139" t="s">
        <v>1382</v>
      </c>
      <c r="B406" s="140" t="s">
        <v>66</v>
      </c>
      <c r="C406" s="144">
        <v>432</v>
      </c>
      <c r="D406" s="140" t="s">
        <v>883</v>
      </c>
      <c r="E406" s="143">
        <v>0</v>
      </c>
    </row>
    <row r="407" spans="1:5" x14ac:dyDescent="0.25">
      <c r="A407" s="139" t="s">
        <v>1382</v>
      </c>
      <c r="B407" s="140" t="s">
        <v>66</v>
      </c>
      <c r="C407" s="144">
        <v>433</v>
      </c>
      <c r="D407" s="140" t="s">
        <v>884</v>
      </c>
      <c r="E407" s="143">
        <v>0</v>
      </c>
    </row>
    <row r="408" spans="1:5" x14ac:dyDescent="0.25">
      <c r="A408" s="139" t="s">
        <v>1382</v>
      </c>
      <c r="B408" s="140" t="s">
        <v>66</v>
      </c>
      <c r="C408" s="144">
        <v>434</v>
      </c>
      <c r="D408" s="140" t="s">
        <v>885</v>
      </c>
      <c r="E408" s="143">
        <v>0</v>
      </c>
    </row>
    <row r="409" spans="1:5" x14ac:dyDescent="0.25">
      <c r="A409" s="139" t="s">
        <v>1382</v>
      </c>
      <c r="B409" s="140" t="s">
        <v>66</v>
      </c>
      <c r="C409" s="144">
        <v>435</v>
      </c>
      <c r="D409" s="140" t="s">
        <v>886</v>
      </c>
      <c r="E409" s="143">
        <v>0</v>
      </c>
    </row>
    <row r="410" spans="1:5" x14ac:dyDescent="0.25">
      <c r="A410" s="139" t="s">
        <v>1382</v>
      </c>
      <c r="B410" s="140" t="s">
        <v>66</v>
      </c>
      <c r="C410" s="144">
        <v>436</v>
      </c>
      <c r="D410" s="140" t="s">
        <v>887</v>
      </c>
      <c r="E410" s="143">
        <v>0</v>
      </c>
    </row>
    <row r="411" spans="1:5" x14ac:dyDescent="0.25">
      <c r="A411" s="139" t="s">
        <v>1382</v>
      </c>
      <c r="B411" s="140" t="s">
        <v>66</v>
      </c>
      <c r="C411" s="144">
        <v>437</v>
      </c>
      <c r="D411" s="140" t="s">
        <v>888</v>
      </c>
      <c r="E411" s="143">
        <v>0</v>
      </c>
    </row>
    <row r="412" spans="1:5" x14ac:dyDescent="0.25">
      <c r="A412" s="139" t="s">
        <v>1382</v>
      </c>
      <c r="B412" s="140" t="s">
        <v>66</v>
      </c>
      <c r="C412" s="144">
        <v>438</v>
      </c>
      <c r="D412" s="140" t="s">
        <v>889</v>
      </c>
      <c r="E412" s="143">
        <v>0</v>
      </c>
    </row>
    <row r="413" spans="1:5" x14ac:dyDescent="0.25">
      <c r="A413" s="139" t="s">
        <v>1382</v>
      </c>
      <c r="B413" s="140" t="s">
        <v>66</v>
      </c>
      <c r="C413" s="144">
        <v>439</v>
      </c>
      <c r="D413" s="140" t="s">
        <v>890</v>
      </c>
      <c r="E413" s="143">
        <v>0</v>
      </c>
    </row>
    <row r="414" spans="1:5" x14ac:dyDescent="0.25">
      <c r="A414" s="139" t="s">
        <v>1382</v>
      </c>
      <c r="B414" s="140" t="s">
        <v>67</v>
      </c>
      <c r="C414" s="144">
        <v>440</v>
      </c>
      <c r="D414" s="140" t="s">
        <v>891</v>
      </c>
      <c r="E414" s="143">
        <v>0</v>
      </c>
    </row>
    <row r="415" spans="1:5" x14ac:dyDescent="0.25">
      <c r="A415" s="139" t="s">
        <v>1382</v>
      </c>
      <c r="B415" s="140" t="s">
        <v>67</v>
      </c>
      <c r="C415" s="144">
        <v>441</v>
      </c>
      <c r="D415" s="140" t="s">
        <v>892</v>
      </c>
      <c r="E415" s="143">
        <v>0</v>
      </c>
    </row>
    <row r="416" spans="1:5" x14ac:dyDescent="0.25">
      <c r="A416" s="139" t="s">
        <v>1382</v>
      </c>
      <c r="B416" s="140" t="s">
        <v>67</v>
      </c>
      <c r="C416" s="144">
        <v>443</v>
      </c>
      <c r="D416" s="140" t="s">
        <v>893</v>
      </c>
      <c r="E416" s="143">
        <v>0</v>
      </c>
    </row>
    <row r="417" spans="1:5" x14ac:dyDescent="0.25">
      <c r="A417" s="139" t="s">
        <v>1382</v>
      </c>
      <c r="B417" s="140" t="s">
        <v>67</v>
      </c>
      <c r="C417" s="144">
        <v>444</v>
      </c>
      <c r="D417" s="140" t="s">
        <v>894</v>
      </c>
      <c r="E417" s="143">
        <v>0</v>
      </c>
    </row>
    <row r="418" spans="1:5" x14ac:dyDescent="0.25">
      <c r="A418" s="139" t="s">
        <v>1384</v>
      </c>
      <c r="B418" s="140" t="s">
        <v>68</v>
      </c>
      <c r="C418" s="144">
        <v>450</v>
      </c>
      <c r="D418" s="140" t="s">
        <v>895</v>
      </c>
      <c r="E418" s="143">
        <v>400</v>
      </c>
    </row>
    <row r="419" spans="1:5" x14ac:dyDescent="0.25">
      <c r="A419" s="139" t="s">
        <v>1384</v>
      </c>
      <c r="B419" s="140" t="s">
        <v>68</v>
      </c>
      <c r="C419" s="144">
        <v>451</v>
      </c>
      <c r="D419" s="140" t="s">
        <v>896</v>
      </c>
      <c r="E419" s="143">
        <v>400</v>
      </c>
    </row>
    <row r="420" spans="1:5" x14ac:dyDescent="0.25">
      <c r="A420" s="139" t="s">
        <v>1384</v>
      </c>
      <c r="B420" s="140" t="s">
        <v>68</v>
      </c>
      <c r="C420" s="144">
        <v>452</v>
      </c>
      <c r="D420" s="140" t="s">
        <v>897</v>
      </c>
      <c r="E420" s="143">
        <v>200</v>
      </c>
    </row>
    <row r="421" spans="1:5" x14ac:dyDescent="0.25">
      <c r="A421" s="139" t="s">
        <v>1384</v>
      </c>
      <c r="B421" s="140" t="s">
        <v>68</v>
      </c>
      <c r="C421" s="144">
        <v>453</v>
      </c>
      <c r="D421" s="140" t="s">
        <v>898</v>
      </c>
      <c r="E421" s="143">
        <v>400</v>
      </c>
    </row>
    <row r="422" spans="1:5" x14ac:dyDescent="0.25">
      <c r="A422" s="139" t="s">
        <v>1384</v>
      </c>
      <c r="B422" s="140" t="s">
        <v>69</v>
      </c>
      <c r="C422" s="144">
        <v>460</v>
      </c>
      <c r="D422" s="140" t="s">
        <v>899</v>
      </c>
      <c r="E422" s="143">
        <v>1000</v>
      </c>
    </row>
    <row r="423" spans="1:5" x14ac:dyDescent="0.25">
      <c r="A423" s="139" t="s">
        <v>1384</v>
      </c>
      <c r="B423" s="140" t="s">
        <v>69</v>
      </c>
      <c r="C423" s="144">
        <v>461</v>
      </c>
      <c r="D423" s="140" t="s">
        <v>900</v>
      </c>
      <c r="E423" s="143">
        <v>1000</v>
      </c>
    </row>
    <row r="424" spans="1:5" x14ac:dyDescent="0.25">
      <c r="A424" s="139" t="s">
        <v>1384</v>
      </c>
      <c r="B424" s="140" t="s">
        <v>69</v>
      </c>
      <c r="C424" s="144">
        <v>462</v>
      </c>
      <c r="D424" s="140" t="s">
        <v>901</v>
      </c>
      <c r="E424" s="143">
        <v>600</v>
      </c>
    </row>
    <row r="425" spans="1:5" x14ac:dyDescent="0.25">
      <c r="A425" s="139" t="s">
        <v>1384</v>
      </c>
      <c r="B425" s="140" t="s">
        <v>69</v>
      </c>
      <c r="C425" s="144">
        <v>463</v>
      </c>
      <c r="D425" s="140" t="s">
        <v>902</v>
      </c>
      <c r="E425" s="143">
        <v>1000</v>
      </c>
    </row>
    <row r="426" spans="1:5" x14ac:dyDescent="0.25">
      <c r="A426" s="139" t="s">
        <v>1382</v>
      </c>
      <c r="B426" s="140" t="s">
        <v>70</v>
      </c>
      <c r="C426" s="144">
        <v>470</v>
      </c>
      <c r="D426" s="140" t="s">
        <v>903</v>
      </c>
      <c r="E426" s="143">
        <v>0</v>
      </c>
    </row>
    <row r="427" spans="1:5" x14ac:dyDescent="0.25">
      <c r="A427" s="139" t="s">
        <v>1382</v>
      </c>
      <c r="B427" s="140" t="s">
        <v>70</v>
      </c>
      <c r="C427" s="144">
        <v>471</v>
      </c>
      <c r="D427" s="140" t="s">
        <v>904</v>
      </c>
      <c r="E427" s="143">
        <v>0</v>
      </c>
    </row>
    <row r="428" spans="1:5" x14ac:dyDescent="0.25">
      <c r="A428" s="139" t="s">
        <v>1382</v>
      </c>
      <c r="B428" s="140" t="s">
        <v>70</v>
      </c>
      <c r="C428" s="144">
        <v>472</v>
      </c>
      <c r="D428" s="140" t="s">
        <v>905</v>
      </c>
      <c r="E428" s="143">
        <v>0</v>
      </c>
    </row>
    <row r="429" spans="1:5" x14ac:dyDescent="0.25">
      <c r="A429" s="139" t="s">
        <v>1382</v>
      </c>
      <c r="B429" s="140" t="s">
        <v>70</v>
      </c>
      <c r="C429" s="144">
        <v>473</v>
      </c>
      <c r="D429" s="140" t="s">
        <v>906</v>
      </c>
      <c r="E429" s="143">
        <v>0</v>
      </c>
    </row>
    <row r="430" spans="1:5" x14ac:dyDescent="0.25">
      <c r="A430" s="139" t="s">
        <v>1382</v>
      </c>
      <c r="B430" s="140" t="s">
        <v>70</v>
      </c>
      <c r="C430" s="144">
        <v>474</v>
      </c>
      <c r="D430" s="140" t="s">
        <v>907</v>
      </c>
      <c r="E430" s="143">
        <v>0</v>
      </c>
    </row>
    <row r="431" spans="1:5" x14ac:dyDescent="0.25">
      <c r="A431" s="139" t="s">
        <v>1382</v>
      </c>
      <c r="B431" s="140" t="s">
        <v>70</v>
      </c>
      <c r="C431" s="144">
        <v>475</v>
      </c>
      <c r="D431" s="140" t="s">
        <v>908</v>
      </c>
      <c r="E431" s="143">
        <v>1100</v>
      </c>
    </row>
    <row r="432" spans="1:5" x14ac:dyDescent="0.25">
      <c r="A432" s="139" t="s">
        <v>1382</v>
      </c>
      <c r="B432" s="140" t="s">
        <v>70</v>
      </c>
      <c r="C432" s="144">
        <v>476</v>
      </c>
      <c r="D432" s="140" t="s">
        <v>909</v>
      </c>
      <c r="E432" s="143">
        <v>0</v>
      </c>
    </row>
    <row r="433" spans="1:5" x14ac:dyDescent="0.25">
      <c r="A433" s="139" t="s">
        <v>1382</v>
      </c>
      <c r="B433" s="140" t="s">
        <v>71</v>
      </c>
      <c r="C433" s="144">
        <v>480</v>
      </c>
      <c r="D433" s="140" t="s">
        <v>910</v>
      </c>
      <c r="E433" s="143">
        <v>0</v>
      </c>
    </row>
    <row r="434" spans="1:5" x14ac:dyDescent="0.25">
      <c r="A434" s="139" t="s">
        <v>1382</v>
      </c>
      <c r="B434" s="140" t="s">
        <v>71</v>
      </c>
      <c r="C434" s="144">
        <v>481</v>
      </c>
      <c r="D434" s="140" t="s">
        <v>911</v>
      </c>
      <c r="E434" s="143">
        <v>0</v>
      </c>
    </row>
    <row r="435" spans="1:5" x14ac:dyDescent="0.25">
      <c r="A435" s="139" t="s">
        <v>1382</v>
      </c>
      <c r="B435" s="140" t="s">
        <v>71</v>
      </c>
      <c r="C435" s="144">
        <v>482</v>
      </c>
      <c r="D435" s="140" t="s">
        <v>912</v>
      </c>
      <c r="E435" s="143">
        <v>0</v>
      </c>
    </row>
    <row r="436" spans="1:5" x14ac:dyDescent="0.25">
      <c r="A436" s="139" t="s">
        <v>1382</v>
      </c>
      <c r="B436" s="140" t="s">
        <v>71</v>
      </c>
      <c r="C436" s="144">
        <v>483</v>
      </c>
      <c r="D436" s="140" t="s">
        <v>913</v>
      </c>
      <c r="E436" s="143">
        <v>0</v>
      </c>
    </row>
    <row r="437" spans="1:5" x14ac:dyDescent="0.25">
      <c r="A437" s="139" t="s">
        <v>1382</v>
      </c>
      <c r="B437" s="140" t="s">
        <v>71</v>
      </c>
      <c r="C437" s="144">
        <v>484</v>
      </c>
      <c r="D437" s="140" t="s">
        <v>914</v>
      </c>
      <c r="E437" s="143">
        <v>1100</v>
      </c>
    </row>
    <row r="438" spans="1:5" x14ac:dyDescent="0.25">
      <c r="A438" s="139" t="s">
        <v>1384</v>
      </c>
      <c r="B438" s="140" t="s">
        <v>72</v>
      </c>
      <c r="C438" s="144">
        <v>490</v>
      </c>
      <c r="D438" s="140" t="s">
        <v>915</v>
      </c>
      <c r="E438" s="143">
        <v>200</v>
      </c>
    </row>
    <row r="439" spans="1:5" x14ac:dyDescent="0.25">
      <c r="A439" s="139" t="s">
        <v>1384</v>
      </c>
      <c r="B439" s="140" t="s">
        <v>72</v>
      </c>
      <c r="C439" s="144">
        <v>491</v>
      </c>
      <c r="D439" s="140" t="s">
        <v>916</v>
      </c>
      <c r="E439" s="143">
        <v>200</v>
      </c>
    </row>
    <row r="440" spans="1:5" x14ac:dyDescent="0.25">
      <c r="A440" s="139" t="s">
        <v>1382</v>
      </c>
      <c r="B440" s="140" t="s">
        <v>88</v>
      </c>
      <c r="C440" s="144" t="s">
        <v>917</v>
      </c>
      <c r="D440" s="140" t="s">
        <v>918</v>
      </c>
      <c r="E440" s="143">
        <v>0</v>
      </c>
    </row>
    <row r="441" spans="1:5" x14ac:dyDescent="0.25">
      <c r="A441" s="139" t="s">
        <v>1382</v>
      </c>
      <c r="B441" s="140" t="s">
        <v>88</v>
      </c>
      <c r="C441" s="144" t="s">
        <v>919</v>
      </c>
      <c r="D441" s="140" t="s">
        <v>920</v>
      </c>
      <c r="E441" s="143">
        <v>0</v>
      </c>
    </row>
    <row r="442" spans="1:5" x14ac:dyDescent="0.25">
      <c r="A442" s="139" t="s">
        <v>1382</v>
      </c>
      <c r="B442" s="140" t="s">
        <v>88</v>
      </c>
      <c r="C442" s="144" t="s">
        <v>921</v>
      </c>
      <c r="D442" s="140" t="s">
        <v>922</v>
      </c>
      <c r="E442" s="143">
        <v>0</v>
      </c>
    </row>
    <row r="443" spans="1:5" x14ac:dyDescent="0.25">
      <c r="A443" s="139" t="s">
        <v>1382</v>
      </c>
      <c r="B443" s="140" t="s">
        <v>88</v>
      </c>
      <c r="C443" s="144" t="s">
        <v>923</v>
      </c>
      <c r="D443" s="140" t="s">
        <v>924</v>
      </c>
      <c r="E443" s="143">
        <v>0</v>
      </c>
    </row>
    <row r="444" spans="1:5" x14ac:dyDescent="0.25">
      <c r="A444" s="139" t="s">
        <v>1382</v>
      </c>
      <c r="B444" s="140" t="s">
        <v>88</v>
      </c>
      <c r="C444" s="144" t="s">
        <v>925</v>
      </c>
      <c r="D444" s="140" t="s">
        <v>926</v>
      </c>
      <c r="E444" s="143">
        <v>0</v>
      </c>
    </row>
    <row r="445" spans="1:5" x14ac:dyDescent="0.25">
      <c r="A445" s="139" t="s">
        <v>1382</v>
      </c>
      <c r="B445" s="140" t="s">
        <v>88</v>
      </c>
      <c r="C445" s="144" t="s">
        <v>927</v>
      </c>
      <c r="D445" s="140" t="s">
        <v>928</v>
      </c>
      <c r="E445" s="143">
        <v>0</v>
      </c>
    </row>
    <row r="446" spans="1:5" x14ac:dyDescent="0.25">
      <c r="A446" s="139" t="s">
        <v>1382</v>
      </c>
      <c r="B446" s="140" t="s">
        <v>88</v>
      </c>
      <c r="C446" s="144" t="s">
        <v>929</v>
      </c>
      <c r="D446" s="140" t="s">
        <v>930</v>
      </c>
      <c r="E446" s="143">
        <v>0</v>
      </c>
    </row>
    <row r="447" spans="1:5" x14ac:dyDescent="0.25">
      <c r="A447" s="139" t="s">
        <v>1382</v>
      </c>
      <c r="B447" s="140" t="s">
        <v>88</v>
      </c>
      <c r="C447" s="144" t="s">
        <v>931</v>
      </c>
      <c r="D447" s="140" t="s">
        <v>932</v>
      </c>
      <c r="E447" s="143">
        <v>0</v>
      </c>
    </row>
    <row r="448" spans="1:5" x14ac:dyDescent="0.25">
      <c r="A448" s="139" t="s">
        <v>1382</v>
      </c>
      <c r="B448" s="140" t="s">
        <v>88</v>
      </c>
      <c r="C448" s="144" t="s">
        <v>933</v>
      </c>
      <c r="D448" s="140" t="s">
        <v>934</v>
      </c>
      <c r="E448" s="143">
        <v>0</v>
      </c>
    </row>
    <row r="449" spans="1:5" x14ac:dyDescent="0.25">
      <c r="A449" s="139" t="s">
        <v>1382</v>
      </c>
      <c r="B449" s="140" t="s">
        <v>88</v>
      </c>
      <c r="C449" s="144" t="s">
        <v>935</v>
      </c>
      <c r="D449" s="140" t="s">
        <v>936</v>
      </c>
      <c r="E449" s="143">
        <v>0</v>
      </c>
    </row>
    <row r="450" spans="1:5" x14ac:dyDescent="0.25">
      <c r="A450" s="139" t="s">
        <v>1382</v>
      </c>
      <c r="B450" s="140" t="s">
        <v>88</v>
      </c>
      <c r="C450" s="144" t="s">
        <v>937</v>
      </c>
      <c r="D450" s="140" t="s">
        <v>938</v>
      </c>
      <c r="E450" s="143">
        <v>0</v>
      </c>
    </row>
    <row r="451" spans="1:5" x14ac:dyDescent="0.25">
      <c r="A451" s="139" t="s">
        <v>1382</v>
      </c>
      <c r="B451" s="140" t="s">
        <v>88</v>
      </c>
      <c r="C451" s="144" t="s">
        <v>939</v>
      </c>
      <c r="D451" s="140" t="s">
        <v>940</v>
      </c>
      <c r="E451" s="143">
        <v>0</v>
      </c>
    </row>
    <row r="452" spans="1:5" x14ac:dyDescent="0.25">
      <c r="A452" s="139" t="s">
        <v>1382</v>
      </c>
      <c r="B452" s="140" t="s">
        <v>88</v>
      </c>
      <c r="C452" s="144" t="s">
        <v>941</v>
      </c>
      <c r="D452" s="140" t="s">
        <v>942</v>
      </c>
      <c r="E452" s="143">
        <v>0</v>
      </c>
    </row>
    <row r="453" spans="1:5" x14ac:dyDescent="0.25">
      <c r="A453" s="139" t="s">
        <v>1382</v>
      </c>
      <c r="B453" s="140" t="s">
        <v>88</v>
      </c>
      <c r="C453" s="144" t="s">
        <v>943</v>
      </c>
      <c r="D453" s="140" t="s">
        <v>944</v>
      </c>
      <c r="E453" s="143">
        <v>0</v>
      </c>
    </row>
    <row r="454" spans="1:5" x14ac:dyDescent="0.25">
      <c r="A454" s="139" t="s">
        <v>1382</v>
      </c>
      <c r="B454" s="140" t="s">
        <v>88</v>
      </c>
      <c r="C454" s="144" t="s">
        <v>945</v>
      </c>
      <c r="D454" s="140" t="s">
        <v>946</v>
      </c>
      <c r="E454" s="143">
        <v>0</v>
      </c>
    </row>
    <row r="455" spans="1:5" x14ac:dyDescent="0.25">
      <c r="A455" s="139" t="s">
        <v>1382</v>
      </c>
      <c r="B455" s="140" t="s">
        <v>88</v>
      </c>
      <c r="C455" s="144" t="s">
        <v>947</v>
      </c>
      <c r="D455" s="140" t="s">
        <v>948</v>
      </c>
      <c r="E455" s="143">
        <v>0</v>
      </c>
    </row>
    <row r="456" spans="1:5" x14ac:dyDescent="0.25">
      <c r="A456" s="139" t="s">
        <v>1382</v>
      </c>
      <c r="B456" s="140" t="s">
        <v>88</v>
      </c>
      <c r="C456" s="144" t="s">
        <v>949</v>
      </c>
      <c r="D456" s="140" t="s">
        <v>950</v>
      </c>
      <c r="E456" s="143">
        <v>0</v>
      </c>
    </row>
    <row r="457" spans="1:5" x14ac:dyDescent="0.25">
      <c r="A457" s="139" t="s">
        <v>1382</v>
      </c>
      <c r="B457" s="140" t="s">
        <v>88</v>
      </c>
      <c r="C457" s="144" t="s">
        <v>951</v>
      </c>
      <c r="D457" s="140" t="s">
        <v>952</v>
      </c>
      <c r="E457" s="143">
        <v>0</v>
      </c>
    </row>
    <row r="458" spans="1:5" x14ac:dyDescent="0.25">
      <c r="A458" s="139" t="s">
        <v>1382</v>
      </c>
      <c r="B458" s="140" t="s">
        <v>88</v>
      </c>
      <c r="C458" s="144" t="s">
        <v>953</v>
      </c>
      <c r="D458" s="140" t="s">
        <v>954</v>
      </c>
      <c r="E458" s="143">
        <v>0</v>
      </c>
    </row>
    <row r="459" spans="1:5" x14ac:dyDescent="0.25">
      <c r="A459" s="139" t="s">
        <v>1382</v>
      </c>
      <c r="B459" s="140" t="s">
        <v>88</v>
      </c>
      <c r="C459" s="144">
        <v>500</v>
      </c>
      <c r="D459" s="140" t="s">
        <v>955</v>
      </c>
      <c r="E459" s="143">
        <v>0</v>
      </c>
    </row>
    <row r="460" spans="1:5" x14ac:dyDescent="0.25">
      <c r="A460" s="139" t="s">
        <v>1382</v>
      </c>
      <c r="B460" s="140" t="s">
        <v>88</v>
      </c>
      <c r="C460" s="144">
        <v>501</v>
      </c>
      <c r="D460" s="140" t="s">
        <v>956</v>
      </c>
      <c r="E460" s="143">
        <v>0</v>
      </c>
    </row>
    <row r="461" spans="1:5" x14ac:dyDescent="0.25">
      <c r="A461" s="139" t="s">
        <v>1382</v>
      </c>
      <c r="B461" s="140" t="s">
        <v>88</v>
      </c>
      <c r="C461" s="144">
        <v>502</v>
      </c>
      <c r="D461" s="140" t="s">
        <v>957</v>
      </c>
      <c r="E461" s="143">
        <v>0</v>
      </c>
    </row>
    <row r="462" spans="1:5" x14ac:dyDescent="0.25">
      <c r="A462" s="139" t="s">
        <v>1382</v>
      </c>
      <c r="B462" s="140" t="s">
        <v>88</v>
      </c>
      <c r="C462" s="144">
        <v>503</v>
      </c>
      <c r="D462" s="140" t="s">
        <v>958</v>
      </c>
      <c r="E462" s="143">
        <v>0</v>
      </c>
    </row>
    <row r="463" spans="1:5" x14ac:dyDescent="0.25">
      <c r="A463" s="139" t="s">
        <v>1382</v>
      </c>
      <c r="B463" s="140" t="s">
        <v>88</v>
      </c>
      <c r="C463" s="144">
        <v>504</v>
      </c>
      <c r="D463" s="140" t="s">
        <v>959</v>
      </c>
      <c r="E463" s="143">
        <v>0</v>
      </c>
    </row>
    <row r="464" spans="1:5" x14ac:dyDescent="0.25">
      <c r="A464" s="139" t="s">
        <v>1382</v>
      </c>
      <c r="B464" s="140" t="s">
        <v>88</v>
      </c>
      <c r="C464" s="144">
        <v>506</v>
      </c>
      <c r="D464" s="140" t="s">
        <v>960</v>
      </c>
      <c r="E464" s="143">
        <v>0</v>
      </c>
    </row>
    <row r="465" spans="1:5" x14ac:dyDescent="0.25">
      <c r="A465" s="139" t="s">
        <v>1382</v>
      </c>
      <c r="B465" s="140" t="s">
        <v>88</v>
      </c>
      <c r="C465" s="144">
        <v>507</v>
      </c>
      <c r="D465" s="140" t="s">
        <v>961</v>
      </c>
      <c r="E465" s="143">
        <v>0</v>
      </c>
    </row>
    <row r="466" spans="1:5" x14ac:dyDescent="0.25">
      <c r="A466" s="139" t="s">
        <v>1382</v>
      </c>
      <c r="B466" s="140" t="s">
        <v>88</v>
      </c>
      <c r="C466" s="144">
        <v>508</v>
      </c>
      <c r="D466" s="140" t="s">
        <v>962</v>
      </c>
      <c r="E466" s="143">
        <v>0</v>
      </c>
    </row>
    <row r="467" spans="1:5" x14ac:dyDescent="0.25">
      <c r="A467" s="139" t="s">
        <v>1382</v>
      </c>
      <c r="B467" s="140" t="s">
        <v>88</v>
      </c>
      <c r="C467" s="144">
        <v>509</v>
      </c>
      <c r="D467" s="140" t="s">
        <v>963</v>
      </c>
      <c r="E467" s="143">
        <v>0</v>
      </c>
    </row>
    <row r="468" spans="1:5" x14ac:dyDescent="0.25">
      <c r="A468" s="139" t="s">
        <v>1382</v>
      </c>
      <c r="B468" s="140" t="s">
        <v>89</v>
      </c>
      <c r="C468" s="144">
        <v>510</v>
      </c>
      <c r="D468" s="140" t="s">
        <v>964</v>
      </c>
      <c r="E468" s="143">
        <v>0</v>
      </c>
    </row>
    <row r="469" spans="1:5" x14ac:dyDescent="0.25">
      <c r="A469" s="139" t="s">
        <v>1382</v>
      </c>
      <c r="B469" s="140" t="s">
        <v>89</v>
      </c>
      <c r="C469" s="144">
        <v>511</v>
      </c>
      <c r="D469" s="140" t="s">
        <v>965</v>
      </c>
      <c r="E469" s="143">
        <v>0</v>
      </c>
    </row>
    <row r="470" spans="1:5" x14ac:dyDescent="0.25">
      <c r="A470" s="139" t="s">
        <v>1382</v>
      </c>
      <c r="B470" s="140" t="s">
        <v>89</v>
      </c>
      <c r="C470" s="144">
        <v>512</v>
      </c>
      <c r="D470" s="140" t="s">
        <v>966</v>
      </c>
      <c r="E470" s="143">
        <v>0</v>
      </c>
    </row>
    <row r="471" spans="1:5" x14ac:dyDescent="0.25">
      <c r="A471" s="139" t="s">
        <v>1382</v>
      </c>
      <c r="B471" s="140" t="s">
        <v>89</v>
      </c>
      <c r="C471" s="144">
        <v>513</v>
      </c>
      <c r="D471" s="140" t="s">
        <v>967</v>
      </c>
      <c r="E471" s="143">
        <v>0</v>
      </c>
    </row>
    <row r="472" spans="1:5" x14ac:dyDescent="0.25">
      <c r="A472" s="139" t="s">
        <v>1382</v>
      </c>
      <c r="B472" s="140" t="s">
        <v>89</v>
      </c>
      <c r="C472" s="144">
        <v>514</v>
      </c>
      <c r="D472" s="140" t="s">
        <v>968</v>
      </c>
      <c r="E472" s="143">
        <v>0</v>
      </c>
    </row>
    <row r="473" spans="1:5" x14ac:dyDescent="0.25">
      <c r="A473" s="139" t="s">
        <v>1382</v>
      </c>
      <c r="B473" s="140" t="s">
        <v>89</v>
      </c>
      <c r="C473" s="144">
        <v>515</v>
      </c>
      <c r="D473" s="140" t="s">
        <v>969</v>
      </c>
      <c r="E473" s="143">
        <v>0</v>
      </c>
    </row>
    <row r="474" spans="1:5" x14ac:dyDescent="0.25">
      <c r="A474" s="139" t="s">
        <v>1382</v>
      </c>
      <c r="B474" s="140" t="s">
        <v>89</v>
      </c>
      <c r="C474" s="144">
        <v>516</v>
      </c>
      <c r="D474" s="140" t="s">
        <v>970</v>
      </c>
      <c r="E474" s="143">
        <v>0</v>
      </c>
    </row>
    <row r="475" spans="1:5" x14ac:dyDescent="0.25">
      <c r="A475" s="139" t="s">
        <v>1382</v>
      </c>
      <c r="B475" s="140" t="s">
        <v>89</v>
      </c>
      <c r="C475" s="144">
        <v>518</v>
      </c>
      <c r="D475" s="140" t="s">
        <v>971</v>
      </c>
      <c r="E475" s="143">
        <v>0</v>
      </c>
    </row>
    <row r="476" spans="1:5" x14ac:dyDescent="0.25">
      <c r="A476" s="139" t="s">
        <v>1382</v>
      </c>
      <c r="B476" s="140" t="s">
        <v>89</v>
      </c>
      <c r="C476" s="144">
        <v>519</v>
      </c>
      <c r="D476" s="140" t="s">
        <v>972</v>
      </c>
      <c r="E476" s="143">
        <v>0</v>
      </c>
    </row>
    <row r="477" spans="1:5" x14ac:dyDescent="0.25">
      <c r="A477" s="139" t="s">
        <v>1382</v>
      </c>
      <c r="B477" s="140" t="s">
        <v>90</v>
      </c>
      <c r="C477" s="144" t="s">
        <v>973</v>
      </c>
      <c r="D477" s="140" t="s">
        <v>974</v>
      </c>
      <c r="E477" s="143">
        <v>0</v>
      </c>
    </row>
    <row r="478" spans="1:5" x14ac:dyDescent="0.25">
      <c r="A478" s="139" t="s">
        <v>1382</v>
      </c>
      <c r="B478" s="140" t="s">
        <v>90</v>
      </c>
      <c r="C478" s="144" t="s">
        <v>975</v>
      </c>
      <c r="D478" s="140" t="s">
        <v>976</v>
      </c>
      <c r="E478" s="143">
        <v>0</v>
      </c>
    </row>
    <row r="479" spans="1:5" x14ac:dyDescent="0.25">
      <c r="A479" s="139" t="s">
        <v>1382</v>
      </c>
      <c r="B479" s="140" t="s">
        <v>90</v>
      </c>
      <c r="C479" s="144" t="s">
        <v>977</v>
      </c>
      <c r="D479" s="140" t="s">
        <v>978</v>
      </c>
      <c r="E479" s="143">
        <v>0</v>
      </c>
    </row>
    <row r="480" spans="1:5" x14ac:dyDescent="0.25">
      <c r="A480" s="139" t="s">
        <v>1382</v>
      </c>
      <c r="B480" s="140" t="s">
        <v>90</v>
      </c>
      <c r="C480" s="144" t="s">
        <v>979</v>
      </c>
      <c r="D480" s="140" t="s">
        <v>980</v>
      </c>
      <c r="E480" s="143">
        <v>0</v>
      </c>
    </row>
    <row r="481" spans="1:5" x14ac:dyDescent="0.25">
      <c r="A481" s="139" t="s">
        <v>1382</v>
      </c>
      <c r="B481" s="140" t="s">
        <v>90</v>
      </c>
      <c r="C481" s="144" t="s">
        <v>981</v>
      </c>
      <c r="D481" s="140" t="s">
        <v>982</v>
      </c>
      <c r="E481" s="143">
        <v>0</v>
      </c>
    </row>
    <row r="482" spans="1:5" x14ac:dyDescent="0.25">
      <c r="A482" s="139" t="s">
        <v>1382</v>
      </c>
      <c r="B482" s="140" t="s">
        <v>90</v>
      </c>
      <c r="C482" s="144">
        <v>530</v>
      </c>
      <c r="D482" s="140" t="s">
        <v>983</v>
      </c>
      <c r="E482" s="143">
        <v>0</v>
      </c>
    </row>
    <row r="483" spans="1:5" x14ac:dyDescent="0.25">
      <c r="A483" s="139" t="s">
        <v>1382</v>
      </c>
      <c r="B483" s="140" t="s">
        <v>90</v>
      </c>
      <c r="C483" s="144">
        <v>531</v>
      </c>
      <c r="D483" s="140" t="s">
        <v>984</v>
      </c>
      <c r="E483" s="143">
        <v>0</v>
      </c>
    </row>
    <row r="484" spans="1:5" x14ac:dyDescent="0.25">
      <c r="A484" s="139" t="s">
        <v>1382</v>
      </c>
      <c r="B484" s="140" t="s">
        <v>90</v>
      </c>
      <c r="C484" s="144">
        <v>532</v>
      </c>
      <c r="D484" s="140" t="s">
        <v>985</v>
      </c>
      <c r="E484" s="143">
        <v>0</v>
      </c>
    </row>
    <row r="485" spans="1:5" x14ac:dyDescent="0.25">
      <c r="A485" s="139" t="s">
        <v>1382</v>
      </c>
      <c r="B485" s="140" t="s">
        <v>90</v>
      </c>
      <c r="C485" s="144">
        <v>533</v>
      </c>
      <c r="D485" s="140" t="s">
        <v>986</v>
      </c>
      <c r="E485" s="143">
        <v>0</v>
      </c>
    </row>
    <row r="486" spans="1:5" x14ac:dyDescent="0.25">
      <c r="A486" s="139" t="s">
        <v>1382</v>
      </c>
      <c r="B486" s="140" t="s">
        <v>90</v>
      </c>
      <c r="C486" s="144">
        <v>534</v>
      </c>
      <c r="D486" s="140" t="s">
        <v>987</v>
      </c>
      <c r="E486" s="143">
        <v>0</v>
      </c>
    </row>
    <row r="487" spans="1:5" x14ac:dyDescent="0.25">
      <c r="A487" s="139" t="s">
        <v>1382</v>
      </c>
      <c r="B487" s="140" t="s">
        <v>90</v>
      </c>
      <c r="C487" s="144">
        <v>535</v>
      </c>
      <c r="D487" s="140" t="s">
        <v>988</v>
      </c>
      <c r="E487" s="143">
        <v>0</v>
      </c>
    </row>
    <row r="488" spans="1:5" x14ac:dyDescent="0.25">
      <c r="A488" s="139" t="s">
        <v>1382</v>
      </c>
      <c r="B488" s="140" t="s">
        <v>90</v>
      </c>
      <c r="C488" s="144">
        <v>536</v>
      </c>
      <c r="D488" s="140" t="s">
        <v>989</v>
      </c>
      <c r="E488" s="143">
        <v>0</v>
      </c>
    </row>
    <row r="489" spans="1:5" x14ac:dyDescent="0.25">
      <c r="A489" s="139" t="s">
        <v>1382</v>
      </c>
      <c r="B489" s="140" t="s">
        <v>90</v>
      </c>
      <c r="C489" s="144">
        <v>538</v>
      </c>
      <c r="D489" s="140" t="s">
        <v>990</v>
      </c>
      <c r="E489" s="143">
        <v>0</v>
      </c>
    </row>
    <row r="490" spans="1:5" x14ac:dyDescent="0.25">
      <c r="A490" s="139" t="s">
        <v>1382</v>
      </c>
      <c r="B490" s="140" t="s">
        <v>90</v>
      </c>
      <c r="C490" s="144">
        <v>539</v>
      </c>
      <c r="D490" s="140" t="s">
        <v>991</v>
      </c>
      <c r="E490" s="143">
        <v>0</v>
      </c>
    </row>
    <row r="491" spans="1:5" x14ac:dyDescent="0.25">
      <c r="A491" s="139" t="s">
        <v>1382</v>
      </c>
      <c r="B491" s="140" t="s">
        <v>91</v>
      </c>
      <c r="C491" s="144" t="s">
        <v>992</v>
      </c>
      <c r="D491" s="140" t="s">
        <v>993</v>
      </c>
      <c r="E491" s="143">
        <v>0</v>
      </c>
    </row>
    <row r="492" spans="1:5" x14ac:dyDescent="0.25">
      <c r="A492" s="139" t="s">
        <v>1382</v>
      </c>
      <c r="B492" s="140" t="s">
        <v>91</v>
      </c>
      <c r="C492" s="144" t="s">
        <v>994</v>
      </c>
      <c r="D492" s="140" t="s">
        <v>995</v>
      </c>
      <c r="E492" s="143">
        <v>0</v>
      </c>
    </row>
    <row r="493" spans="1:5" x14ac:dyDescent="0.25">
      <c r="A493" s="139" t="s">
        <v>1382</v>
      </c>
      <c r="B493" s="140" t="s">
        <v>91</v>
      </c>
      <c r="C493" s="144" t="s">
        <v>996</v>
      </c>
      <c r="D493" s="140" t="s">
        <v>997</v>
      </c>
      <c r="E493" s="143">
        <v>0</v>
      </c>
    </row>
    <row r="494" spans="1:5" x14ac:dyDescent="0.25">
      <c r="A494" s="139" t="s">
        <v>1382</v>
      </c>
      <c r="B494" s="140" t="s">
        <v>91</v>
      </c>
      <c r="C494" s="144" t="s">
        <v>998</v>
      </c>
      <c r="D494" s="140" t="s">
        <v>999</v>
      </c>
      <c r="E494" s="143">
        <v>0</v>
      </c>
    </row>
    <row r="495" spans="1:5" x14ac:dyDescent="0.25">
      <c r="A495" s="139" t="s">
        <v>1382</v>
      </c>
      <c r="B495" s="140" t="s">
        <v>91</v>
      </c>
      <c r="C495" s="144" t="s">
        <v>1000</v>
      </c>
      <c r="D495" s="140" t="s">
        <v>1001</v>
      </c>
      <c r="E495" s="143">
        <v>0</v>
      </c>
    </row>
    <row r="496" spans="1:5" x14ac:dyDescent="0.25">
      <c r="A496" s="139" t="s">
        <v>1382</v>
      </c>
      <c r="B496" s="140" t="s">
        <v>91</v>
      </c>
      <c r="C496" s="144" t="s">
        <v>1002</v>
      </c>
      <c r="D496" s="140" t="s">
        <v>1003</v>
      </c>
      <c r="E496" s="143">
        <v>0</v>
      </c>
    </row>
    <row r="497" spans="1:5" x14ac:dyDescent="0.25">
      <c r="A497" s="139" t="s">
        <v>1382</v>
      </c>
      <c r="B497" s="140" t="s">
        <v>91</v>
      </c>
      <c r="C497" s="144" t="s">
        <v>1004</v>
      </c>
      <c r="D497" s="140" t="s">
        <v>1005</v>
      </c>
      <c r="E497" s="143">
        <v>0</v>
      </c>
    </row>
    <row r="498" spans="1:5" x14ac:dyDescent="0.25">
      <c r="A498" s="139" t="s">
        <v>1382</v>
      </c>
      <c r="B498" s="140" t="s">
        <v>91</v>
      </c>
      <c r="C498" s="144">
        <v>540</v>
      </c>
      <c r="D498" s="140" t="s">
        <v>1006</v>
      </c>
      <c r="E498" s="143">
        <v>0</v>
      </c>
    </row>
    <row r="499" spans="1:5" x14ac:dyDescent="0.25">
      <c r="A499" s="139" t="s">
        <v>1382</v>
      </c>
      <c r="B499" s="140" t="s">
        <v>91</v>
      </c>
      <c r="C499" s="144">
        <v>541</v>
      </c>
      <c r="D499" s="140" t="s">
        <v>1007</v>
      </c>
      <c r="E499" s="143">
        <v>0</v>
      </c>
    </row>
    <row r="500" spans="1:5" x14ac:dyDescent="0.25">
      <c r="A500" s="139" t="s">
        <v>1382</v>
      </c>
      <c r="B500" s="140" t="s">
        <v>91</v>
      </c>
      <c r="C500" s="144">
        <v>542</v>
      </c>
      <c r="D500" s="140" t="s">
        <v>1008</v>
      </c>
      <c r="E500" s="143">
        <v>0</v>
      </c>
    </row>
    <row r="501" spans="1:5" x14ac:dyDescent="0.25">
      <c r="A501" s="139" t="s">
        <v>1382</v>
      </c>
      <c r="B501" s="140" t="s">
        <v>91</v>
      </c>
      <c r="C501" s="144">
        <v>543</v>
      </c>
      <c r="D501" s="140" t="s">
        <v>1009</v>
      </c>
      <c r="E501" s="143">
        <v>0</v>
      </c>
    </row>
    <row r="502" spans="1:5" x14ac:dyDescent="0.25">
      <c r="A502" s="139" t="s">
        <v>1382</v>
      </c>
      <c r="B502" s="140" t="s">
        <v>91</v>
      </c>
      <c r="C502" s="144">
        <v>544</v>
      </c>
      <c r="D502" s="140" t="s">
        <v>1010</v>
      </c>
      <c r="E502" s="143">
        <v>0</v>
      </c>
    </row>
    <row r="503" spans="1:5" x14ac:dyDescent="0.25">
      <c r="A503" s="139" t="s">
        <v>1382</v>
      </c>
      <c r="B503" s="140" t="s">
        <v>91</v>
      </c>
      <c r="C503" s="144">
        <v>545</v>
      </c>
      <c r="D503" s="140" t="s">
        <v>1011</v>
      </c>
      <c r="E503" s="143">
        <v>0</v>
      </c>
    </row>
    <row r="504" spans="1:5" x14ac:dyDescent="0.25">
      <c r="A504" s="139" t="s">
        <v>1382</v>
      </c>
      <c r="B504" s="140" t="s">
        <v>91</v>
      </c>
      <c r="C504" s="144">
        <v>546</v>
      </c>
      <c r="D504" s="140" t="s">
        <v>1012</v>
      </c>
      <c r="E504" s="143">
        <v>0</v>
      </c>
    </row>
    <row r="505" spans="1:5" x14ac:dyDescent="0.25">
      <c r="A505" s="139" t="s">
        <v>1382</v>
      </c>
      <c r="B505" s="140" t="s">
        <v>91</v>
      </c>
      <c r="C505" s="144">
        <v>547</v>
      </c>
      <c r="D505" s="140" t="s">
        <v>1013</v>
      </c>
      <c r="E505" s="143">
        <v>0</v>
      </c>
    </row>
    <row r="506" spans="1:5" x14ac:dyDescent="0.25">
      <c r="A506" s="139" t="s">
        <v>1382</v>
      </c>
      <c r="B506" s="140" t="s">
        <v>91</v>
      </c>
      <c r="C506" s="144">
        <v>548</v>
      </c>
      <c r="D506" s="140" t="s">
        <v>1014</v>
      </c>
      <c r="E506" s="143">
        <v>0</v>
      </c>
    </row>
    <row r="507" spans="1:5" x14ac:dyDescent="0.25">
      <c r="A507" s="139" t="s">
        <v>1382</v>
      </c>
      <c r="B507" s="140" t="s">
        <v>91</v>
      </c>
      <c r="C507" s="144">
        <v>549</v>
      </c>
      <c r="D507" s="140" t="s">
        <v>1015</v>
      </c>
      <c r="E507" s="143">
        <v>0</v>
      </c>
    </row>
    <row r="508" spans="1:5" x14ac:dyDescent="0.25">
      <c r="A508" s="139" t="s">
        <v>1382</v>
      </c>
      <c r="B508" s="140" t="s">
        <v>92</v>
      </c>
      <c r="C508" s="144" t="s">
        <v>1016</v>
      </c>
      <c r="D508" s="140" t="s">
        <v>1017</v>
      </c>
      <c r="E508" s="143">
        <v>0</v>
      </c>
    </row>
    <row r="509" spans="1:5" x14ac:dyDescent="0.25">
      <c r="A509" s="139" t="s">
        <v>1382</v>
      </c>
      <c r="B509" s="140" t="s">
        <v>92</v>
      </c>
      <c r="C509" s="144" t="s">
        <v>1018</v>
      </c>
      <c r="D509" s="140" t="s">
        <v>1019</v>
      </c>
      <c r="E509" s="143">
        <v>0</v>
      </c>
    </row>
    <row r="510" spans="1:5" x14ac:dyDescent="0.25">
      <c r="A510" s="139" t="s">
        <v>1382</v>
      </c>
      <c r="B510" s="140" t="s">
        <v>92</v>
      </c>
      <c r="C510" s="144" t="s">
        <v>1020</v>
      </c>
      <c r="D510" s="140" t="s">
        <v>1021</v>
      </c>
      <c r="E510" s="143">
        <v>0</v>
      </c>
    </row>
    <row r="511" spans="1:5" x14ac:dyDescent="0.25">
      <c r="A511" s="139" t="s">
        <v>1382</v>
      </c>
      <c r="B511" s="140" t="s">
        <v>92</v>
      </c>
      <c r="C511" s="144" t="s">
        <v>1022</v>
      </c>
      <c r="D511" s="140" t="s">
        <v>1023</v>
      </c>
      <c r="E511" s="143">
        <v>0</v>
      </c>
    </row>
    <row r="512" spans="1:5" x14ac:dyDescent="0.25">
      <c r="A512" s="139" t="s">
        <v>1382</v>
      </c>
      <c r="B512" s="140" t="s">
        <v>92</v>
      </c>
      <c r="C512" s="144">
        <v>550</v>
      </c>
      <c r="D512" s="140" t="s">
        <v>1024</v>
      </c>
      <c r="E512" s="143">
        <v>0</v>
      </c>
    </row>
    <row r="513" spans="1:5" x14ac:dyDescent="0.25">
      <c r="A513" s="139" t="s">
        <v>1382</v>
      </c>
      <c r="B513" s="140" t="s">
        <v>92</v>
      </c>
      <c r="C513" s="144">
        <v>551</v>
      </c>
      <c r="D513" s="140" t="s">
        <v>1025</v>
      </c>
      <c r="E513" s="143">
        <v>0</v>
      </c>
    </row>
    <row r="514" spans="1:5" x14ac:dyDescent="0.25">
      <c r="A514" s="139" t="s">
        <v>1382</v>
      </c>
      <c r="B514" s="140" t="s">
        <v>92</v>
      </c>
      <c r="C514" s="144">
        <v>552</v>
      </c>
      <c r="D514" s="140" t="s">
        <v>1026</v>
      </c>
      <c r="E514" s="143">
        <v>0</v>
      </c>
    </row>
    <row r="515" spans="1:5" x14ac:dyDescent="0.25">
      <c r="A515" s="139" t="s">
        <v>1382</v>
      </c>
      <c r="B515" s="140" t="s">
        <v>92</v>
      </c>
      <c r="C515" s="144">
        <v>553</v>
      </c>
      <c r="D515" s="140" t="s">
        <v>1027</v>
      </c>
      <c r="E515" s="143">
        <v>0</v>
      </c>
    </row>
    <row r="516" spans="1:5" x14ac:dyDescent="0.25">
      <c r="A516" s="139" t="s">
        <v>1382</v>
      </c>
      <c r="B516" s="140" t="s">
        <v>92</v>
      </c>
      <c r="C516" s="144">
        <v>554</v>
      </c>
      <c r="D516" s="140" t="s">
        <v>1028</v>
      </c>
      <c r="E516" s="143">
        <v>0</v>
      </c>
    </row>
    <row r="517" spans="1:5" x14ac:dyDescent="0.25">
      <c r="A517" s="139" t="s">
        <v>1382</v>
      </c>
      <c r="B517" s="140" t="s">
        <v>92</v>
      </c>
      <c r="C517" s="144">
        <v>555</v>
      </c>
      <c r="D517" s="140" t="s">
        <v>1029</v>
      </c>
      <c r="E517" s="143">
        <v>0</v>
      </c>
    </row>
    <row r="518" spans="1:5" x14ac:dyDescent="0.25">
      <c r="A518" s="139" t="s">
        <v>1382</v>
      </c>
      <c r="B518" s="140" t="s">
        <v>92</v>
      </c>
      <c r="C518" s="144">
        <v>557</v>
      </c>
      <c r="D518" s="140" t="s">
        <v>1030</v>
      </c>
      <c r="E518" s="143">
        <v>0</v>
      </c>
    </row>
    <row r="519" spans="1:5" x14ac:dyDescent="0.25">
      <c r="A519" s="139" t="s">
        <v>1382</v>
      </c>
      <c r="B519" s="140" t="s">
        <v>92</v>
      </c>
      <c r="C519" s="144">
        <v>558</v>
      </c>
      <c r="D519" s="140" t="s">
        <v>1031</v>
      </c>
      <c r="E519" s="143">
        <v>0</v>
      </c>
    </row>
    <row r="520" spans="1:5" x14ac:dyDescent="0.25">
      <c r="A520" s="139" t="s">
        <v>1382</v>
      </c>
      <c r="B520" s="140" t="s">
        <v>92</v>
      </c>
      <c r="C520" s="144">
        <v>559</v>
      </c>
      <c r="D520" s="140" t="s">
        <v>1032</v>
      </c>
      <c r="E520" s="143">
        <v>0</v>
      </c>
    </row>
    <row r="521" spans="1:5" x14ac:dyDescent="0.25">
      <c r="A521" s="139" t="s">
        <v>1382</v>
      </c>
      <c r="B521" s="140" t="s">
        <v>93</v>
      </c>
      <c r="C521" s="144" t="s">
        <v>1033</v>
      </c>
      <c r="D521" s="140" t="s">
        <v>1034</v>
      </c>
      <c r="E521" s="143">
        <v>0</v>
      </c>
    </row>
    <row r="522" spans="1:5" x14ac:dyDescent="0.25">
      <c r="A522" s="139" t="s">
        <v>1382</v>
      </c>
      <c r="B522" s="140" t="s">
        <v>93</v>
      </c>
      <c r="C522" s="144" t="s">
        <v>1035</v>
      </c>
      <c r="D522" s="140" t="s">
        <v>1036</v>
      </c>
      <c r="E522" s="143">
        <v>0</v>
      </c>
    </row>
    <row r="523" spans="1:5" x14ac:dyDescent="0.25">
      <c r="A523" s="139" t="s">
        <v>1382</v>
      </c>
      <c r="B523" s="140" t="s">
        <v>93</v>
      </c>
      <c r="C523" s="144" t="s">
        <v>1037</v>
      </c>
      <c r="D523" s="140" t="s">
        <v>1038</v>
      </c>
      <c r="E523" s="143">
        <v>0</v>
      </c>
    </row>
    <row r="524" spans="1:5" x14ac:dyDescent="0.25">
      <c r="A524" s="139" t="s">
        <v>1382</v>
      </c>
      <c r="B524" s="140" t="s">
        <v>93</v>
      </c>
      <c r="C524" s="144">
        <v>560</v>
      </c>
      <c r="D524" s="140" t="s">
        <v>1039</v>
      </c>
      <c r="E524" s="143">
        <v>0</v>
      </c>
    </row>
    <row r="525" spans="1:5" x14ac:dyDescent="0.25">
      <c r="A525" s="139" t="s">
        <v>1382</v>
      </c>
      <c r="B525" s="140" t="s">
        <v>93</v>
      </c>
      <c r="C525" s="144">
        <v>561</v>
      </c>
      <c r="D525" s="140" t="s">
        <v>1040</v>
      </c>
      <c r="E525" s="143">
        <v>0</v>
      </c>
    </row>
    <row r="526" spans="1:5" x14ac:dyDescent="0.25">
      <c r="A526" s="139" t="s">
        <v>1382</v>
      </c>
      <c r="B526" s="140" t="s">
        <v>93</v>
      </c>
      <c r="C526" s="144">
        <v>562</v>
      </c>
      <c r="D526" s="140" t="s">
        <v>1041</v>
      </c>
      <c r="E526" s="143">
        <v>0</v>
      </c>
    </row>
    <row r="527" spans="1:5" x14ac:dyDescent="0.25">
      <c r="A527" s="139" t="s">
        <v>1382</v>
      </c>
      <c r="B527" s="140" t="s">
        <v>93</v>
      </c>
      <c r="C527" s="144">
        <v>564</v>
      </c>
      <c r="D527" s="140" t="s">
        <v>1042</v>
      </c>
      <c r="E527" s="143">
        <v>0</v>
      </c>
    </row>
    <row r="528" spans="1:5" x14ac:dyDescent="0.25">
      <c r="A528" s="139" t="s">
        <v>1382</v>
      </c>
      <c r="B528" s="140" t="s">
        <v>93</v>
      </c>
      <c r="C528" s="144">
        <v>565</v>
      </c>
      <c r="D528" s="140" t="s">
        <v>1043</v>
      </c>
      <c r="E528" s="143">
        <v>0</v>
      </c>
    </row>
    <row r="529" spans="1:5" x14ac:dyDescent="0.25">
      <c r="A529" s="139" t="s">
        <v>1382</v>
      </c>
      <c r="B529" s="140" t="s">
        <v>93</v>
      </c>
      <c r="C529" s="144">
        <v>566</v>
      </c>
      <c r="D529" s="140" t="s">
        <v>1044</v>
      </c>
      <c r="E529" s="143">
        <v>0</v>
      </c>
    </row>
    <row r="530" spans="1:5" x14ac:dyDescent="0.25">
      <c r="A530" s="139" t="s">
        <v>1382</v>
      </c>
      <c r="B530" s="140" t="s">
        <v>93</v>
      </c>
      <c r="C530" s="144">
        <v>567</v>
      </c>
      <c r="D530" s="140" t="s">
        <v>1045</v>
      </c>
      <c r="E530" s="143">
        <v>0</v>
      </c>
    </row>
    <row r="531" spans="1:5" x14ac:dyDescent="0.25">
      <c r="A531" s="139" t="s">
        <v>1382</v>
      </c>
      <c r="B531" s="140" t="s">
        <v>93</v>
      </c>
      <c r="C531" s="144">
        <v>568</v>
      </c>
      <c r="D531" s="140" t="s">
        <v>1046</v>
      </c>
      <c r="E531" s="143">
        <v>0</v>
      </c>
    </row>
    <row r="532" spans="1:5" x14ac:dyDescent="0.25">
      <c r="A532" s="139" t="s">
        <v>1382</v>
      </c>
      <c r="B532" s="140" t="s">
        <v>93</v>
      </c>
      <c r="C532" s="144">
        <v>569</v>
      </c>
      <c r="D532" s="140" t="s">
        <v>1047</v>
      </c>
      <c r="E532" s="143">
        <v>0</v>
      </c>
    </row>
    <row r="533" spans="1:5" x14ac:dyDescent="0.25">
      <c r="A533" s="139" t="s">
        <v>1382</v>
      </c>
      <c r="B533" s="140" t="s">
        <v>94</v>
      </c>
      <c r="C533" s="144" t="s">
        <v>1048</v>
      </c>
      <c r="D533" s="140" t="s">
        <v>1049</v>
      </c>
      <c r="E533" s="143">
        <v>0</v>
      </c>
    </row>
    <row r="534" spans="1:5" x14ac:dyDescent="0.25">
      <c r="A534" s="139" t="s">
        <v>1382</v>
      </c>
      <c r="B534" s="140" t="s">
        <v>94</v>
      </c>
      <c r="C534" s="144">
        <v>570</v>
      </c>
      <c r="D534" s="140" t="s">
        <v>1050</v>
      </c>
      <c r="E534" s="143">
        <v>0</v>
      </c>
    </row>
    <row r="535" spans="1:5" x14ac:dyDescent="0.25">
      <c r="A535" s="139" t="s">
        <v>1382</v>
      </c>
      <c r="B535" s="140" t="s">
        <v>94</v>
      </c>
      <c r="C535" s="144">
        <v>571</v>
      </c>
      <c r="D535" s="140" t="s">
        <v>1051</v>
      </c>
      <c r="E535" s="143">
        <v>0</v>
      </c>
    </row>
    <row r="536" spans="1:5" x14ac:dyDescent="0.25">
      <c r="A536" s="139" t="s">
        <v>1382</v>
      </c>
      <c r="B536" s="140" t="s">
        <v>94</v>
      </c>
      <c r="C536" s="144">
        <v>572</v>
      </c>
      <c r="D536" s="140" t="s">
        <v>1052</v>
      </c>
      <c r="E536" s="143">
        <v>0</v>
      </c>
    </row>
    <row r="537" spans="1:5" x14ac:dyDescent="0.25">
      <c r="A537" s="139" t="s">
        <v>1382</v>
      </c>
      <c r="B537" s="140" t="s">
        <v>94</v>
      </c>
      <c r="C537" s="144">
        <v>573</v>
      </c>
      <c r="D537" s="140" t="s">
        <v>1053</v>
      </c>
      <c r="E537" s="143">
        <v>0</v>
      </c>
    </row>
    <row r="538" spans="1:5" x14ac:dyDescent="0.25">
      <c r="A538" s="139" t="s">
        <v>1382</v>
      </c>
      <c r="B538" s="140" t="s">
        <v>94</v>
      </c>
      <c r="C538" s="144">
        <v>574</v>
      </c>
      <c r="D538" s="140" t="s">
        <v>1054</v>
      </c>
      <c r="E538" s="143">
        <v>0</v>
      </c>
    </row>
    <row r="539" spans="1:5" x14ac:dyDescent="0.25">
      <c r="A539" s="139" t="s">
        <v>1382</v>
      </c>
      <c r="B539" s="140" t="s">
        <v>94</v>
      </c>
      <c r="C539" s="144">
        <v>575</v>
      </c>
      <c r="D539" s="140" t="s">
        <v>1055</v>
      </c>
      <c r="E539" s="143">
        <v>0</v>
      </c>
    </row>
    <row r="540" spans="1:5" x14ac:dyDescent="0.25">
      <c r="A540" s="139" t="s">
        <v>1382</v>
      </c>
      <c r="B540" s="140" t="s">
        <v>94</v>
      </c>
      <c r="C540" s="144">
        <v>577</v>
      </c>
      <c r="D540" s="140" t="s">
        <v>1056</v>
      </c>
      <c r="E540" s="143">
        <v>0</v>
      </c>
    </row>
    <row r="541" spans="1:5" x14ac:dyDescent="0.25">
      <c r="A541" s="139" t="s">
        <v>1382</v>
      </c>
      <c r="B541" s="140" t="s">
        <v>95</v>
      </c>
      <c r="C541" s="144" t="s">
        <v>1057</v>
      </c>
      <c r="D541" s="140" t="s">
        <v>1058</v>
      </c>
      <c r="E541" s="143">
        <v>0</v>
      </c>
    </row>
    <row r="542" spans="1:5" x14ac:dyDescent="0.25">
      <c r="A542" s="139" t="s">
        <v>1382</v>
      </c>
      <c r="B542" s="140" t="s">
        <v>95</v>
      </c>
      <c r="C542" s="144" t="s">
        <v>1059</v>
      </c>
      <c r="D542" s="140" t="s">
        <v>1060</v>
      </c>
      <c r="E542" s="143">
        <v>0</v>
      </c>
    </row>
    <row r="543" spans="1:5" x14ac:dyDescent="0.25">
      <c r="A543" s="139" t="s">
        <v>1382</v>
      </c>
      <c r="B543" s="140" t="s">
        <v>95</v>
      </c>
      <c r="C543" s="144" t="s">
        <v>1061</v>
      </c>
      <c r="D543" s="140" t="s">
        <v>1062</v>
      </c>
      <c r="E543" s="143">
        <v>0</v>
      </c>
    </row>
    <row r="544" spans="1:5" x14ac:dyDescent="0.25">
      <c r="A544" s="139" t="s">
        <v>1382</v>
      </c>
      <c r="B544" s="140" t="s">
        <v>95</v>
      </c>
      <c r="C544" s="144" t="s">
        <v>1063</v>
      </c>
      <c r="D544" s="140" t="s">
        <v>1064</v>
      </c>
      <c r="E544" s="143">
        <v>0</v>
      </c>
    </row>
    <row r="545" spans="1:5" x14ac:dyDescent="0.25">
      <c r="A545" s="139" t="s">
        <v>1382</v>
      </c>
      <c r="B545" s="140" t="s">
        <v>95</v>
      </c>
      <c r="C545" s="144" t="s">
        <v>1065</v>
      </c>
      <c r="D545" s="140" t="s">
        <v>1066</v>
      </c>
      <c r="E545" s="143">
        <v>0</v>
      </c>
    </row>
    <row r="546" spans="1:5" x14ac:dyDescent="0.25">
      <c r="A546" s="139" t="s">
        <v>1382</v>
      </c>
      <c r="B546" s="140" t="s">
        <v>95</v>
      </c>
      <c r="C546" s="144" t="s">
        <v>1067</v>
      </c>
      <c r="D546" s="140" t="s">
        <v>1068</v>
      </c>
      <c r="E546" s="143">
        <v>0</v>
      </c>
    </row>
    <row r="547" spans="1:5" x14ac:dyDescent="0.25">
      <c r="A547" s="139" t="s">
        <v>1382</v>
      </c>
      <c r="B547" s="140" t="s">
        <v>95</v>
      </c>
      <c r="C547" s="144" t="s">
        <v>1069</v>
      </c>
      <c r="D547" s="140" t="s">
        <v>1070</v>
      </c>
      <c r="E547" s="143">
        <v>0</v>
      </c>
    </row>
    <row r="548" spans="1:5" x14ac:dyDescent="0.25">
      <c r="A548" s="139" t="s">
        <v>1382</v>
      </c>
      <c r="B548" s="140" t="s">
        <v>95</v>
      </c>
      <c r="C548" s="144" t="s">
        <v>1071</v>
      </c>
      <c r="D548" s="140" t="s">
        <v>1072</v>
      </c>
      <c r="E548" s="143">
        <v>0</v>
      </c>
    </row>
    <row r="549" spans="1:5" x14ac:dyDescent="0.25">
      <c r="A549" s="139" t="s">
        <v>1382</v>
      </c>
      <c r="B549" s="140" t="s">
        <v>95</v>
      </c>
      <c r="C549" s="144" t="s">
        <v>1073</v>
      </c>
      <c r="D549" s="140" t="s">
        <v>1074</v>
      </c>
      <c r="E549" s="143">
        <v>0</v>
      </c>
    </row>
    <row r="550" spans="1:5" x14ac:dyDescent="0.25">
      <c r="A550" s="139" t="s">
        <v>1382</v>
      </c>
      <c r="B550" s="140" t="s">
        <v>95</v>
      </c>
      <c r="C550" s="144" t="s">
        <v>1075</v>
      </c>
      <c r="D550" s="140" t="s">
        <v>1076</v>
      </c>
      <c r="E550" s="143">
        <v>0</v>
      </c>
    </row>
    <row r="551" spans="1:5" x14ac:dyDescent="0.25">
      <c r="A551" s="139" t="s">
        <v>1382</v>
      </c>
      <c r="B551" s="140" t="s">
        <v>95</v>
      </c>
      <c r="C551" s="144" t="s">
        <v>1077</v>
      </c>
      <c r="D551" s="140" t="s">
        <v>1078</v>
      </c>
      <c r="E551" s="143">
        <v>0</v>
      </c>
    </row>
    <row r="552" spans="1:5" x14ac:dyDescent="0.25">
      <c r="A552" s="139" t="s">
        <v>1382</v>
      </c>
      <c r="B552" s="140" t="s">
        <v>95</v>
      </c>
      <c r="C552" s="144" t="s">
        <v>1079</v>
      </c>
      <c r="D552" s="140" t="s">
        <v>1080</v>
      </c>
      <c r="E552" s="143">
        <v>0</v>
      </c>
    </row>
    <row r="553" spans="1:5" x14ac:dyDescent="0.25">
      <c r="A553" s="139" t="s">
        <v>1382</v>
      </c>
      <c r="B553" s="140" t="s">
        <v>95</v>
      </c>
      <c r="C553" s="144" t="s">
        <v>1081</v>
      </c>
      <c r="D553" s="140" t="s">
        <v>1082</v>
      </c>
      <c r="E553" s="143">
        <v>0</v>
      </c>
    </row>
    <row r="554" spans="1:5" x14ac:dyDescent="0.25">
      <c r="A554" s="139" t="s">
        <v>1382</v>
      </c>
      <c r="B554" s="140" t="s">
        <v>95</v>
      </c>
      <c r="C554" s="144" t="s">
        <v>1083</v>
      </c>
      <c r="D554" s="140" t="s">
        <v>1084</v>
      </c>
      <c r="E554" s="143">
        <v>0</v>
      </c>
    </row>
    <row r="555" spans="1:5" x14ac:dyDescent="0.25">
      <c r="A555" s="139" t="s">
        <v>1382</v>
      </c>
      <c r="B555" s="140" t="s">
        <v>95</v>
      </c>
      <c r="C555" s="144" t="s">
        <v>1085</v>
      </c>
      <c r="D555" s="140" t="s">
        <v>1086</v>
      </c>
      <c r="E555" s="143">
        <v>0</v>
      </c>
    </row>
    <row r="556" spans="1:5" x14ac:dyDescent="0.25">
      <c r="A556" s="139" t="s">
        <v>1382</v>
      </c>
      <c r="B556" s="140" t="s">
        <v>95</v>
      </c>
      <c r="C556" s="144">
        <v>580</v>
      </c>
      <c r="D556" s="140" t="s">
        <v>1087</v>
      </c>
      <c r="E556" s="143">
        <v>0</v>
      </c>
    </row>
    <row r="557" spans="1:5" x14ac:dyDescent="0.25">
      <c r="A557" s="139" t="s">
        <v>1382</v>
      </c>
      <c r="B557" s="140" t="s">
        <v>95</v>
      </c>
      <c r="C557" s="144">
        <v>581</v>
      </c>
      <c r="D557" s="140" t="s">
        <v>1088</v>
      </c>
      <c r="E557" s="143">
        <v>0</v>
      </c>
    </row>
    <row r="558" spans="1:5" x14ac:dyDescent="0.25">
      <c r="A558" s="139" t="s">
        <v>1382</v>
      </c>
      <c r="B558" s="140" t="s">
        <v>95</v>
      </c>
      <c r="C558" s="144">
        <v>582</v>
      </c>
      <c r="D558" s="140" t="s">
        <v>1089</v>
      </c>
      <c r="E558" s="143">
        <v>0</v>
      </c>
    </row>
    <row r="559" spans="1:5" x14ac:dyDescent="0.25">
      <c r="A559" s="139" t="s">
        <v>1382</v>
      </c>
      <c r="B559" s="140" t="s">
        <v>95</v>
      </c>
      <c r="C559" s="144">
        <v>583</v>
      </c>
      <c r="D559" s="140" t="s">
        <v>1090</v>
      </c>
      <c r="E559" s="143">
        <v>0</v>
      </c>
    </row>
    <row r="560" spans="1:5" x14ac:dyDescent="0.25">
      <c r="A560" s="139" t="s">
        <v>1382</v>
      </c>
      <c r="B560" s="140" t="s">
        <v>95</v>
      </c>
      <c r="C560" s="144">
        <v>584</v>
      </c>
      <c r="D560" s="140" t="s">
        <v>1091</v>
      </c>
      <c r="E560" s="143">
        <v>0</v>
      </c>
    </row>
    <row r="561" spans="1:5" x14ac:dyDescent="0.25">
      <c r="A561" s="139" t="s">
        <v>1382</v>
      </c>
      <c r="B561" s="140" t="s">
        <v>95</v>
      </c>
      <c r="C561" s="144">
        <v>585</v>
      </c>
      <c r="D561" s="140" t="s">
        <v>1092</v>
      </c>
      <c r="E561" s="143">
        <v>0</v>
      </c>
    </row>
    <row r="562" spans="1:5" x14ac:dyDescent="0.25">
      <c r="A562" s="139" t="s">
        <v>1382</v>
      </c>
      <c r="B562" s="140" t="s">
        <v>95</v>
      </c>
      <c r="C562" s="144">
        <v>586</v>
      </c>
      <c r="D562" s="140" t="s">
        <v>1093</v>
      </c>
      <c r="E562" s="143">
        <v>0</v>
      </c>
    </row>
    <row r="563" spans="1:5" x14ac:dyDescent="0.25">
      <c r="A563" s="139" t="s">
        <v>1382</v>
      </c>
      <c r="B563" s="140" t="s">
        <v>95</v>
      </c>
      <c r="C563" s="144">
        <v>587</v>
      </c>
      <c r="D563" s="140" t="s">
        <v>1094</v>
      </c>
      <c r="E563" s="143">
        <v>0</v>
      </c>
    </row>
    <row r="564" spans="1:5" x14ac:dyDescent="0.25">
      <c r="A564" s="139" t="s">
        <v>1382</v>
      </c>
      <c r="B564" s="140" t="s">
        <v>95</v>
      </c>
      <c r="C564" s="144">
        <v>588</v>
      </c>
      <c r="D564" s="140" t="s">
        <v>1095</v>
      </c>
      <c r="E564" s="143">
        <v>0</v>
      </c>
    </row>
    <row r="565" spans="1:5" x14ac:dyDescent="0.25">
      <c r="A565" s="139" t="s">
        <v>1382</v>
      </c>
      <c r="B565" s="140" t="s">
        <v>95</v>
      </c>
      <c r="C565" s="144">
        <v>589</v>
      </c>
      <c r="D565" s="140" t="s">
        <v>1096</v>
      </c>
      <c r="E565" s="143">
        <v>0</v>
      </c>
    </row>
    <row r="566" spans="1:5" x14ac:dyDescent="0.25">
      <c r="A566" s="139" t="s">
        <v>1382</v>
      </c>
      <c r="B566" s="140" t="s">
        <v>96</v>
      </c>
      <c r="C566" s="144">
        <v>590</v>
      </c>
      <c r="D566" s="140" t="s">
        <v>1097</v>
      </c>
      <c r="E566" s="143">
        <v>0</v>
      </c>
    </row>
    <row r="567" spans="1:5" x14ac:dyDescent="0.25">
      <c r="A567" s="139" t="s">
        <v>1382</v>
      </c>
      <c r="B567" s="140" t="s">
        <v>96</v>
      </c>
      <c r="C567" s="144">
        <v>591</v>
      </c>
      <c r="D567" s="140" t="s">
        <v>1098</v>
      </c>
      <c r="E567" s="143">
        <v>0</v>
      </c>
    </row>
    <row r="568" spans="1:5" x14ac:dyDescent="0.25">
      <c r="A568" s="139" t="s">
        <v>1382</v>
      </c>
      <c r="B568" s="140" t="s">
        <v>96</v>
      </c>
      <c r="C568" s="144">
        <v>592</v>
      </c>
      <c r="D568" s="140" t="s">
        <v>1099</v>
      </c>
      <c r="E568" s="143">
        <v>0</v>
      </c>
    </row>
    <row r="569" spans="1:5" x14ac:dyDescent="0.25">
      <c r="A569" s="139" t="s">
        <v>1382</v>
      </c>
      <c r="B569" s="140" t="s">
        <v>96</v>
      </c>
      <c r="C569" s="144">
        <v>593</v>
      </c>
      <c r="D569" s="140" t="s">
        <v>1100</v>
      </c>
      <c r="E569" s="143">
        <v>0</v>
      </c>
    </row>
    <row r="570" spans="1:5" x14ac:dyDescent="0.25">
      <c r="A570" s="139" t="s">
        <v>1382</v>
      </c>
      <c r="B570" s="140" t="s">
        <v>96</v>
      </c>
      <c r="C570" s="144">
        <v>594</v>
      </c>
      <c r="D570" s="140" t="s">
        <v>1101</v>
      </c>
      <c r="E570" s="143">
        <v>0</v>
      </c>
    </row>
  </sheetData>
  <autoFilter ref="A7:F57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workbookViewId="0">
      <selection activeCell="A16" sqref="A16"/>
    </sheetView>
  </sheetViews>
  <sheetFormatPr defaultColWidth="9.140625" defaultRowHeight="12.75" x14ac:dyDescent="0.25"/>
  <cols>
    <col min="1" max="1" width="21.42578125" style="201" customWidth="1"/>
    <col min="2" max="2" width="30.28515625" style="201" customWidth="1"/>
    <col min="3" max="3" width="15.85546875" style="201" customWidth="1"/>
    <col min="4" max="4" width="16" style="201" customWidth="1"/>
    <col min="5" max="5" width="16.28515625" style="201" customWidth="1"/>
    <col min="6" max="6" width="20.140625" style="201" customWidth="1"/>
    <col min="7" max="7" width="63" style="201" customWidth="1"/>
    <col min="8" max="16384" width="9.140625" style="201"/>
  </cols>
  <sheetData>
    <row r="1" spans="1:9" ht="18.75" x14ac:dyDescent="0.25">
      <c r="B1" s="203" t="s">
        <v>1491</v>
      </c>
    </row>
    <row r="3" spans="1:9" ht="38.25" x14ac:dyDescent="0.25">
      <c r="A3" s="204" t="s">
        <v>1197</v>
      </c>
      <c r="B3" s="204" t="s">
        <v>1477</v>
      </c>
      <c r="C3" s="204" t="s">
        <v>1478</v>
      </c>
      <c r="D3" s="204" t="s">
        <v>1479</v>
      </c>
      <c r="E3" s="204" t="s">
        <v>1480</v>
      </c>
      <c r="F3" s="204" t="s">
        <v>1200</v>
      </c>
      <c r="G3" s="204" t="s">
        <v>1481</v>
      </c>
    </row>
    <row r="4" spans="1:9" ht="82.9" customHeight="1" x14ac:dyDescent="0.25">
      <c r="A4" s="290" t="s">
        <v>1475</v>
      </c>
      <c r="B4" s="205" t="s">
        <v>1484</v>
      </c>
      <c r="C4" s="205" t="s">
        <v>1482</v>
      </c>
      <c r="D4" s="205" t="s">
        <v>1604</v>
      </c>
      <c r="E4" s="205" t="s">
        <v>1486</v>
      </c>
      <c r="F4" s="205" t="s">
        <v>1487</v>
      </c>
      <c r="G4" s="292" t="s">
        <v>1483</v>
      </c>
    </row>
    <row r="5" spans="1:9" ht="89.25" x14ac:dyDescent="0.25">
      <c r="A5" s="291"/>
      <c r="B5" s="205" t="s">
        <v>1488</v>
      </c>
      <c r="C5" s="205" t="s">
        <v>1482</v>
      </c>
      <c r="D5" s="205" t="s">
        <v>1485</v>
      </c>
      <c r="E5" s="205" t="s">
        <v>1489</v>
      </c>
      <c r="F5" s="205" t="s">
        <v>1490</v>
      </c>
      <c r="G5" s="293"/>
      <c r="I5" s="202"/>
    </row>
  </sheetData>
  <mergeCells count="2">
    <mergeCell ref="A4:A5"/>
    <mergeCell ref="G4:G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79"/>
  <sheetViews>
    <sheetView zoomScale="85" zoomScaleNormal="85" workbookViewId="0">
      <selection activeCell="K19" sqref="K19"/>
    </sheetView>
  </sheetViews>
  <sheetFormatPr defaultRowHeight="15" x14ac:dyDescent="0.25"/>
  <cols>
    <col min="1" max="1" width="27" customWidth="1"/>
    <col min="2" max="2" width="30.28515625" customWidth="1"/>
    <col min="3" max="3" width="28.140625" customWidth="1"/>
  </cols>
  <sheetData>
    <row r="2" spans="1:4" ht="18.75" x14ac:dyDescent="0.3">
      <c r="B2" s="164" t="s">
        <v>1385</v>
      </c>
    </row>
    <row r="4" spans="1:4" x14ac:dyDescent="0.25">
      <c r="A4" t="s">
        <v>1386</v>
      </c>
    </row>
    <row r="6" spans="1:4" x14ac:dyDescent="0.25">
      <c r="A6">
        <v>1</v>
      </c>
      <c r="B6" t="s">
        <v>1387</v>
      </c>
    </row>
    <row r="8" spans="1:4" x14ac:dyDescent="0.25">
      <c r="A8">
        <v>2</v>
      </c>
      <c r="B8" t="s">
        <v>1388</v>
      </c>
    </row>
    <row r="10" spans="1:4" x14ac:dyDescent="0.25">
      <c r="A10">
        <v>3</v>
      </c>
      <c r="B10" t="s">
        <v>1608</v>
      </c>
      <c r="D10" s="163" t="s">
        <v>1609</v>
      </c>
    </row>
    <row r="12" spans="1:4" x14ac:dyDescent="0.25">
      <c r="A12">
        <v>4</v>
      </c>
      <c r="B12" t="s">
        <v>1398</v>
      </c>
    </row>
    <row r="14" spans="1:4" x14ac:dyDescent="0.25">
      <c r="B14" s="42" t="s">
        <v>1389</v>
      </c>
    </row>
    <row r="16" spans="1:4" x14ac:dyDescent="0.25">
      <c r="A16" s="161" t="s">
        <v>1390</v>
      </c>
      <c r="B16" s="161" t="s">
        <v>1391</v>
      </c>
      <c r="C16" s="161" t="s">
        <v>1201</v>
      </c>
    </row>
    <row r="17" spans="1:3" x14ac:dyDescent="0.25">
      <c r="A17" s="4" t="s">
        <v>1154</v>
      </c>
      <c r="B17" s="4" t="s">
        <v>1396</v>
      </c>
      <c r="C17" s="5"/>
    </row>
    <row r="18" spans="1:3" x14ac:dyDescent="0.25">
      <c r="A18" s="4" t="s">
        <v>1392</v>
      </c>
      <c r="B18" s="4" t="s">
        <v>1397</v>
      </c>
      <c r="C18" s="5" t="s">
        <v>1463</v>
      </c>
    </row>
    <row r="19" spans="1:3" ht="45" x14ac:dyDescent="0.25">
      <c r="A19" s="4" t="s">
        <v>1393</v>
      </c>
      <c r="B19" s="4" t="s">
        <v>1465</v>
      </c>
      <c r="C19" s="166" t="s">
        <v>1400</v>
      </c>
    </row>
    <row r="20" spans="1:3" x14ac:dyDescent="0.25">
      <c r="A20" s="4" t="s">
        <v>1394</v>
      </c>
      <c r="B20" s="4" t="s">
        <v>1399</v>
      </c>
      <c r="C20" s="5"/>
    </row>
    <row r="21" spans="1:3" ht="45" x14ac:dyDescent="0.25">
      <c r="A21" s="123" t="s">
        <v>1395</v>
      </c>
      <c r="B21" s="4" t="s">
        <v>1155</v>
      </c>
      <c r="C21" s="166" t="s">
        <v>1464</v>
      </c>
    </row>
    <row r="23" spans="1:3" ht="18.75" x14ac:dyDescent="0.3">
      <c r="A23" s="164" t="s">
        <v>1404</v>
      </c>
    </row>
    <row r="25" spans="1:3" x14ac:dyDescent="0.25">
      <c r="A25" s="161" t="s">
        <v>1401</v>
      </c>
      <c r="B25" s="161" t="s">
        <v>1466</v>
      </c>
    </row>
    <row r="26" spans="1:3" ht="180" x14ac:dyDescent="0.25">
      <c r="A26" s="80" t="s">
        <v>1152</v>
      </c>
      <c r="B26" s="162" t="s">
        <v>1467</v>
      </c>
    </row>
    <row r="27" spans="1:3" x14ac:dyDescent="0.25">
      <c r="A27" s="118"/>
      <c r="B27" s="165"/>
    </row>
    <row r="29" spans="1:3" ht="18.75" x14ac:dyDescent="0.3">
      <c r="A29" s="164" t="s">
        <v>1402</v>
      </c>
    </row>
    <row r="30" spans="1:3" ht="18.75" x14ac:dyDescent="0.3">
      <c r="A30" s="164"/>
    </row>
    <row r="31" spans="1:3" x14ac:dyDescent="0.25">
      <c r="A31" s="42" t="s">
        <v>1567</v>
      </c>
      <c r="B31" s="42" t="s">
        <v>1403</v>
      </c>
      <c r="C31" s="185">
        <f>47*5000</f>
        <v>235000</v>
      </c>
    </row>
    <row r="32" spans="1:3" x14ac:dyDescent="0.25">
      <c r="A32" s="207" t="s">
        <v>1153</v>
      </c>
      <c r="B32" s="208" t="s">
        <v>1565</v>
      </c>
      <c r="C32" s="208" t="s">
        <v>1566</v>
      </c>
    </row>
    <row r="33" spans="1:3" x14ac:dyDescent="0.25">
      <c r="A33" s="209">
        <v>1031</v>
      </c>
      <c r="B33" s="209">
        <v>2</v>
      </c>
      <c r="C33" s="209">
        <v>11</v>
      </c>
    </row>
    <row r="34" spans="1:3" x14ac:dyDescent="0.25">
      <c r="A34" s="209">
        <v>1033</v>
      </c>
      <c r="B34" s="209">
        <v>2</v>
      </c>
      <c r="C34" s="209">
        <v>8</v>
      </c>
    </row>
    <row r="35" spans="1:3" x14ac:dyDescent="0.25">
      <c r="A35" s="209">
        <v>1038</v>
      </c>
      <c r="B35" s="209">
        <v>1</v>
      </c>
      <c r="C35" s="209">
        <v>7</v>
      </c>
    </row>
    <row r="36" spans="1:3" x14ac:dyDescent="0.25">
      <c r="A36" s="209">
        <v>1039</v>
      </c>
      <c r="B36" s="209">
        <v>2</v>
      </c>
      <c r="C36" s="209">
        <v>6</v>
      </c>
    </row>
    <row r="37" spans="1:3" x14ac:dyDescent="0.25">
      <c r="A37" s="209">
        <v>1040</v>
      </c>
      <c r="B37" s="209"/>
      <c r="C37" s="209">
        <v>6</v>
      </c>
    </row>
    <row r="38" spans="1:3" x14ac:dyDescent="0.25">
      <c r="A38" s="209">
        <v>1056</v>
      </c>
      <c r="B38" s="209">
        <v>1</v>
      </c>
      <c r="C38" s="209">
        <v>6</v>
      </c>
    </row>
    <row r="39" spans="1:3" x14ac:dyDescent="0.25">
      <c r="A39" s="209">
        <v>1070</v>
      </c>
      <c r="B39" s="209">
        <v>2</v>
      </c>
      <c r="C39" s="209">
        <v>7</v>
      </c>
    </row>
    <row r="40" spans="1:3" x14ac:dyDescent="0.25">
      <c r="A40" s="209">
        <v>1075</v>
      </c>
      <c r="B40" s="209">
        <v>1</v>
      </c>
      <c r="C40" s="209">
        <v>6</v>
      </c>
    </row>
    <row r="41" spans="1:3" x14ac:dyDescent="0.25">
      <c r="A41" s="209">
        <v>1076</v>
      </c>
      <c r="B41" s="209">
        <v>2</v>
      </c>
      <c r="C41" s="209">
        <v>6</v>
      </c>
    </row>
    <row r="42" spans="1:3" x14ac:dyDescent="0.25">
      <c r="A42" s="209">
        <v>1093</v>
      </c>
      <c r="B42" s="209"/>
      <c r="C42" s="209">
        <v>6</v>
      </c>
    </row>
    <row r="43" spans="1:3" x14ac:dyDescent="0.25">
      <c r="A43" s="209">
        <v>1097</v>
      </c>
      <c r="B43" s="209">
        <v>1</v>
      </c>
      <c r="C43" s="209">
        <v>8</v>
      </c>
    </row>
    <row r="44" spans="1:3" x14ac:dyDescent="0.25">
      <c r="A44" s="209">
        <v>1098</v>
      </c>
      <c r="B44" s="209"/>
      <c r="C44" s="209">
        <v>6</v>
      </c>
    </row>
    <row r="45" spans="1:3" x14ac:dyDescent="0.25">
      <c r="A45" s="209">
        <v>1103</v>
      </c>
      <c r="B45" s="209">
        <v>6</v>
      </c>
      <c r="C45" s="209">
        <v>1</v>
      </c>
    </row>
    <row r="46" spans="1:3" x14ac:dyDescent="0.25">
      <c r="A46" s="209">
        <v>1105</v>
      </c>
      <c r="B46" s="209">
        <v>1</v>
      </c>
      <c r="C46" s="209">
        <v>8</v>
      </c>
    </row>
    <row r="47" spans="1:3" x14ac:dyDescent="0.25">
      <c r="A47" s="209">
        <v>1106</v>
      </c>
      <c r="B47" s="209">
        <v>1</v>
      </c>
      <c r="C47" s="209">
        <v>7</v>
      </c>
    </row>
    <row r="48" spans="1:3" x14ac:dyDescent="0.25">
      <c r="A48" s="209">
        <v>1107</v>
      </c>
      <c r="B48" s="209">
        <v>1</v>
      </c>
      <c r="C48" s="209">
        <v>5</v>
      </c>
    </row>
    <row r="49" spans="1:3" x14ac:dyDescent="0.25">
      <c r="A49" s="209">
        <v>1117</v>
      </c>
      <c r="B49" s="209">
        <v>3</v>
      </c>
      <c r="C49" s="209"/>
    </row>
    <row r="50" spans="1:3" x14ac:dyDescent="0.25">
      <c r="A50" s="209">
        <v>7012</v>
      </c>
      <c r="B50" s="209">
        <v>4</v>
      </c>
      <c r="C50" s="209"/>
    </row>
    <row r="51" spans="1:3" x14ac:dyDescent="0.25">
      <c r="A51" s="209">
        <v>7014</v>
      </c>
      <c r="B51" s="209">
        <v>4</v>
      </c>
      <c r="C51" s="209"/>
    </row>
    <row r="52" spans="1:3" x14ac:dyDescent="0.25">
      <c r="A52" s="209">
        <v>7015</v>
      </c>
      <c r="B52" s="209">
        <v>3</v>
      </c>
      <c r="C52" s="209"/>
    </row>
    <row r="53" spans="1:3" x14ac:dyDescent="0.25">
      <c r="A53" s="209">
        <v>7016</v>
      </c>
      <c r="B53" s="209">
        <v>3</v>
      </c>
      <c r="C53" s="209">
        <v>1</v>
      </c>
    </row>
    <row r="54" spans="1:3" x14ac:dyDescent="0.25">
      <c r="A54" s="209">
        <v>7017</v>
      </c>
      <c r="B54" s="209">
        <v>1</v>
      </c>
      <c r="C54" s="209">
        <v>2</v>
      </c>
    </row>
    <row r="55" spans="1:3" x14ac:dyDescent="0.25">
      <c r="A55" s="209">
        <v>7018</v>
      </c>
      <c r="B55" s="209">
        <v>1</v>
      </c>
      <c r="C55" s="209">
        <v>3</v>
      </c>
    </row>
    <row r="56" spans="1:3" x14ac:dyDescent="0.25">
      <c r="A56" s="209">
        <v>7021</v>
      </c>
      <c r="B56" s="209">
        <v>3</v>
      </c>
      <c r="C56" s="209">
        <v>1</v>
      </c>
    </row>
    <row r="57" spans="1:3" x14ac:dyDescent="0.25">
      <c r="A57" s="209">
        <v>7024</v>
      </c>
      <c r="B57" s="209">
        <v>4</v>
      </c>
      <c r="C57" s="209"/>
    </row>
    <row r="58" spans="1:3" x14ac:dyDescent="0.25">
      <c r="A58" s="209">
        <v>7028</v>
      </c>
      <c r="B58" s="209">
        <v>2</v>
      </c>
      <c r="C58" s="209">
        <v>2</v>
      </c>
    </row>
    <row r="59" spans="1:3" x14ac:dyDescent="0.25">
      <c r="A59" s="209">
        <v>7029</v>
      </c>
      <c r="B59" s="209">
        <v>2</v>
      </c>
      <c r="C59" s="209"/>
    </row>
    <row r="60" spans="1:3" x14ac:dyDescent="0.25">
      <c r="A60" s="209">
        <v>7030</v>
      </c>
      <c r="B60" s="209">
        <v>1</v>
      </c>
      <c r="C60" s="209">
        <v>2</v>
      </c>
    </row>
    <row r="61" spans="1:3" x14ac:dyDescent="0.25">
      <c r="A61" s="209">
        <v>7035</v>
      </c>
      <c r="B61" s="209">
        <v>2</v>
      </c>
      <c r="C61" s="209"/>
    </row>
    <row r="62" spans="1:3" x14ac:dyDescent="0.25">
      <c r="A62" s="209">
        <v>7046</v>
      </c>
      <c r="B62" s="209">
        <v>6</v>
      </c>
      <c r="C62" s="209"/>
    </row>
    <row r="63" spans="1:3" x14ac:dyDescent="0.25">
      <c r="A63" s="209">
        <v>1078</v>
      </c>
      <c r="B63" s="209">
        <v>1</v>
      </c>
      <c r="C63" s="209">
        <v>6</v>
      </c>
    </row>
    <row r="64" spans="1:3" x14ac:dyDescent="0.25">
      <c r="A64" s="209">
        <v>7013</v>
      </c>
      <c r="B64" s="209">
        <v>3</v>
      </c>
      <c r="C64" s="209"/>
    </row>
    <row r="65" spans="1:3" x14ac:dyDescent="0.25">
      <c r="A65" s="209">
        <v>7020</v>
      </c>
      <c r="B65" s="209">
        <v>3</v>
      </c>
      <c r="C65" s="209"/>
    </row>
    <row r="66" spans="1:3" x14ac:dyDescent="0.25">
      <c r="A66" s="209">
        <v>7023</v>
      </c>
      <c r="B66" s="209">
        <v>3</v>
      </c>
      <c r="C66" s="209"/>
    </row>
    <row r="67" spans="1:3" x14ac:dyDescent="0.25">
      <c r="A67" s="209">
        <v>7022</v>
      </c>
      <c r="B67" s="209">
        <v>6</v>
      </c>
      <c r="C67" s="209"/>
    </row>
    <row r="68" spans="1:3" x14ac:dyDescent="0.25">
      <c r="A68" s="209">
        <v>7025</v>
      </c>
      <c r="B68" s="209">
        <v>4</v>
      </c>
      <c r="C68" s="209"/>
    </row>
    <row r="69" spans="1:3" x14ac:dyDescent="0.25">
      <c r="A69" s="209">
        <v>7034</v>
      </c>
      <c r="B69" s="209">
        <v>3</v>
      </c>
      <c r="C69" s="209"/>
    </row>
    <row r="70" spans="1:3" x14ac:dyDescent="0.25">
      <c r="A70" s="209">
        <v>7027</v>
      </c>
      <c r="B70" s="209">
        <v>3</v>
      </c>
      <c r="C70" s="209"/>
    </row>
    <row r="71" spans="1:3" x14ac:dyDescent="0.25">
      <c r="A71" s="209">
        <v>7037</v>
      </c>
      <c r="B71" s="209">
        <v>5</v>
      </c>
      <c r="C71" s="209"/>
    </row>
    <row r="72" spans="1:3" x14ac:dyDescent="0.25">
      <c r="A72" s="209">
        <v>7045</v>
      </c>
      <c r="B72" s="209">
        <v>3</v>
      </c>
      <c r="C72" s="209"/>
    </row>
    <row r="73" spans="1:3" x14ac:dyDescent="0.25">
      <c r="A73" s="209">
        <v>7043</v>
      </c>
      <c r="B73" s="209">
        <v>3</v>
      </c>
      <c r="C73" s="209"/>
    </row>
    <row r="74" spans="1:3" x14ac:dyDescent="0.25">
      <c r="A74" s="209">
        <v>7032</v>
      </c>
      <c r="B74" s="209">
        <v>2</v>
      </c>
      <c r="C74" s="209"/>
    </row>
    <row r="75" spans="1:3" x14ac:dyDescent="0.25">
      <c r="A75" s="209">
        <v>7036</v>
      </c>
      <c r="B75" s="209">
        <v>8</v>
      </c>
      <c r="C75" s="209"/>
    </row>
    <row r="76" spans="1:3" x14ac:dyDescent="0.25">
      <c r="A76" s="209">
        <v>7033</v>
      </c>
      <c r="B76" s="209">
        <v>4</v>
      </c>
      <c r="C76" s="209"/>
    </row>
    <row r="77" spans="1:3" x14ac:dyDescent="0.25">
      <c r="A77" s="209">
        <v>7031</v>
      </c>
      <c r="B77" s="209">
        <v>4</v>
      </c>
      <c r="C77" s="209"/>
    </row>
    <row r="78" spans="1:3" x14ac:dyDescent="0.25">
      <c r="A78" s="209">
        <v>1050</v>
      </c>
      <c r="B78" s="209"/>
      <c r="C78" s="209">
        <v>7</v>
      </c>
    </row>
    <row r="79" spans="1:3" x14ac:dyDescent="0.25">
      <c r="A79" s="209">
        <v>1087</v>
      </c>
      <c r="B79" s="123"/>
      <c r="C79" s="209">
        <v>2</v>
      </c>
    </row>
  </sheetData>
  <hyperlinks>
    <hyperlink ref="D10"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15</vt:i4>
      </vt:variant>
    </vt:vector>
  </HeadingPairs>
  <TitlesOfParts>
    <vt:vector size="15" baseType="lpstr">
      <vt:lpstr>МАРКЕТИНГ ПРАЙС 2024</vt:lpstr>
      <vt:lpstr>ДМП</vt:lpstr>
      <vt:lpstr>ДМП Coffe Point</vt:lpstr>
      <vt:lpstr>КАСА</vt:lpstr>
      <vt:lpstr>Кіл-ть кас по ТП</vt:lpstr>
      <vt:lpstr>АКЦІЇ</vt:lpstr>
      <vt:lpstr>Вартість Акцій</vt:lpstr>
      <vt:lpstr>CRM</vt:lpstr>
      <vt:lpstr>Відео реклама</vt:lpstr>
      <vt:lpstr>Реклама</vt:lpstr>
      <vt:lpstr>Прайс Е-маркет</vt:lpstr>
      <vt:lpstr>Пакетні пропозиції</vt:lpstr>
      <vt:lpstr>Отчет CRM</vt:lpstr>
      <vt:lpstr>Дислокація магазинів</vt:lpstr>
      <vt:lpstr>Контакти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Москвичёв Дмитрий</dc:creator>
  <cp:lastModifiedBy>Сліпанчук Віталій</cp:lastModifiedBy>
  <dcterms:created xsi:type="dcterms:W3CDTF">2017-10-24T11:19:39Z</dcterms:created>
  <dcterms:modified xsi:type="dcterms:W3CDTF">2023-12-27T11:29:24Z</dcterms:modified>
</cp:coreProperties>
</file>